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CARGA ACADÉMICA CARRERA" sheetId="3" r:id="rId1"/>
    <sheet name="CARGA CONSOLIDADA TITULARES" sheetId="6" r:id="rId2"/>
    <sheet name="CARGA CONSOLIDADA NO TITULARES" sheetId="7" r:id="rId3"/>
    <sheet name="Datos" sheetId="4" state="hidden" r:id="rId4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3" l="1"/>
  <c r="G10" i="3"/>
  <c r="G9" i="3"/>
  <c r="G9" i="6"/>
  <c r="G8" i="6"/>
  <c r="G7" i="6"/>
  <c r="Y22" i="7"/>
  <c r="Y27" i="7"/>
  <c r="Y507" i="7"/>
  <c r="V27" i="7"/>
  <c r="V22" i="7"/>
  <c r="V17" i="7"/>
  <c r="V12" i="7"/>
  <c r="Z511" i="7"/>
  <c r="P511" i="7"/>
  <c r="O511" i="7"/>
  <c r="Z510" i="7"/>
  <c r="P510" i="7"/>
  <c r="O510" i="7"/>
  <c r="Z509" i="7"/>
  <c r="Z508" i="7"/>
  <c r="Z507" i="7"/>
  <c r="V507" i="7"/>
  <c r="Z506" i="7"/>
  <c r="P506" i="7"/>
  <c r="O506" i="7"/>
  <c r="Z505" i="7"/>
  <c r="P505" i="7"/>
  <c r="O505" i="7"/>
  <c r="Z504" i="7"/>
  <c r="Y502" i="7" s="1"/>
  <c r="Z503" i="7"/>
  <c r="Z502" i="7"/>
  <c r="V502" i="7"/>
  <c r="Z501" i="7"/>
  <c r="P501" i="7"/>
  <c r="O501" i="7"/>
  <c r="Z500" i="7"/>
  <c r="P500" i="7"/>
  <c r="O500" i="7"/>
  <c r="Z499" i="7"/>
  <c r="Z498" i="7"/>
  <c r="Y497" i="7" s="1"/>
  <c r="Z497" i="7"/>
  <c r="V497" i="7"/>
  <c r="Z496" i="7"/>
  <c r="P496" i="7"/>
  <c r="O496" i="7"/>
  <c r="Z495" i="7"/>
  <c r="P495" i="7"/>
  <c r="O495" i="7"/>
  <c r="Z494" i="7"/>
  <c r="Z493" i="7"/>
  <c r="Z492" i="7"/>
  <c r="Y492" i="7" s="1"/>
  <c r="V492" i="7"/>
  <c r="Z491" i="7"/>
  <c r="P491" i="7"/>
  <c r="O491" i="7"/>
  <c r="Z490" i="7"/>
  <c r="P490" i="7"/>
  <c r="O490" i="7"/>
  <c r="Z489" i="7"/>
  <c r="Z488" i="7"/>
  <c r="Z487" i="7"/>
  <c r="Y487" i="7"/>
  <c r="V487" i="7"/>
  <c r="Z486" i="7"/>
  <c r="P486" i="7"/>
  <c r="O486" i="7"/>
  <c r="Z485" i="7"/>
  <c r="P485" i="7"/>
  <c r="O485" i="7"/>
  <c r="Z484" i="7"/>
  <c r="Y482" i="7" s="1"/>
  <c r="Z483" i="7"/>
  <c r="Z482" i="7"/>
  <c r="V482" i="7"/>
  <c r="Z481" i="7"/>
  <c r="P481" i="7"/>
  <c r="O481" i="7"/>
  <c r="Z480" i="7"/>
  <c r="P480" i="7"/>
  <c r="O480" i="7"/>
  <c r="Z479" i="7"/>
  <c r="Z478" i="7"/>
  <c r="Y477" i="7" s="1"/>
  <c r="Z477" i="7"/>
  <c r="V477" i="7"/>
  <c r="Z476" i="7"/>
  <c r="P476" i="7"/>
  <c r="O476" i="7"/>
  <c r="Z475" i="7"/>
  <c r="P475" i="7"/>
  <c r="O475" i="7"/>
  <c r="Z474" i="7"/>
  <c r="Z473" i="7"/>
  <c r="Z472" i="7"/>
  <c r="Y472" i="7" s="1"/>
  <c r="V472" i="7"/>
  <c r="Z471" i="7"/>
  <c r="P471" i="7"/>
  <c r="O471" i="7"/>
  <c r="Z470" i="7"/>
  <c r="P470" i="7"/>
  <c r="O470" i="7"/>
  <c r="Z469" i="7"/>
  <c r="Z468" i="7"/>
  <c r="Z467" i="7"/>
  <c r="Y467" i="7"/>
  <c r="V467" i="7"/>
  <c r="Z466" i="7"/>
  <c r="P466" i="7"/>
  <c r="O466" i="7"/>
  <c r="Z465" i="7"/>
  <c r="P465" i="7"/>
  <c r="O465" i="7"/>
  <c r="Z464" i="7"/>
  <c r="Y462" i="7" s="1"/>
  <c r="Z463" i="7"/>
  <c r="Z462" i="7"/>
  <c r="V462" i="7"/>
  <c r="Z461" i="7"/>
  <c r="P461" i="7"/>
  <c r="O461" i="7"/>
  <c r="Z460" i="7"/>
  <c r="P460" i="7"/>
  <c r="O460" i="7"/>
  <c r="Z459" i="7"/>
  <c r="Z458" i="7"/>
  <c r="Y457" i="7" s="1"/>
  <c r="Z457" i="7"/>
  <c r="V457" i="7"/>
  <c r="Z456" i="7"/>
  <c r="P456" i="7"/>
  <c r="O456" i="7"/>
  <c r="Z455" i="7"/>
  <c r="P455" i="7"/>
  <c r="O455" i="7"/>
  <c r="Z454" i="7"/>
  <c r="Z453" i="7"/>
  <c r="Z452" i="7"/>
  <c r="Y452" i="7" s="1"/>
  <c r="V452" i="7"/>
  <c r="Z451" i="7"/>
  <c r="P451" i="7"/>
  <c r="O451" i="7"/>
  <c r="Z450" i="7"/>
  <c r="P450" i="7"/>
  <c r="O450" i="7"/>
  <c r="Z449" i="7"/>
  <c r="Z448" i="7"/>
  <c r="Z447" i="7"/>
  <c r="Y447" i="7"/>
  <c r="V447" i="7"/>
  <c r="Z446" i="7"/>
  <c r="P446" i="7"/>
  <c r="O446" i="7"/>
  <c r="Z445" i="7"/>
  <c r="P445" i="7"/>
  <c r="O445" i="7"/>
  <c r="Z444" i="7"/>
  <c r="Y442" i="7" s="1"/>
  <c r="Z443" i="7"/>
  <c r="Z442" i="7"/>
  <c r="V442" i="7"/>
  <c r="Z441" i="7"/>
  <c r="P441" i="7"/>
  <c r="O441" i="7"/>
  <c r="Z440" i="7"/>
  <c r="P440" i="7"/>
  <c r="O440" i="7"/>
  <c r="Z439" i="7"/>
  <c r="Z438" i="7"/>
  <c r="Y437" i="7" s="1"/>
  <c r="Z437" i="7"/>
  <c r="V437" i="7"/>
  <c r="Z436" i="7"/>
  <c r="P436" i="7"/>
  <c r="O436" i="7"/>
  <c r="Z435" i="7"/>
  <c r="P435" i="7"/>
  <c r="O435" i="7"/>
  <c r="Z434" i="7"/>
  <c r="Z433" i="7"/>
  <c r="Z432" i="7"/>
  <c r="Y432" i="7" s="1"/>
  <c r="V432" i="7"/>
  <c r="Z431" i="7"/>
  <c r="P431" i="7"/>
  <c r="O431" i="7"/>
  <c r="Z430" i="7"/>
  <c r="P430" i="7"/>
  <c r="O430" i="7"/>
  <c r="Z429" i="7"/>
  <c r="Z428" i="7"/>
  <c r="Z427" i="7"/>
  <c r="Y427" i="7"/>
  <c r="V427" i="7"/>
  <c r="Z426" i="7"/>
  <c r="P426" i="7"/>
  <c r="O426" i="7"/>
  <c r="Z425" i="7"/>
  <c r="P425" i="7"/>
  <c r="O425" i="7"/>
  <c r="Z424" i="7"/>
  <c r="Y422" i="7" s="1"/>
  <c r="Z423" i="7"/>
  <c r="Z422" i="7"/>
  <c r="V422" i="7"/>
  <c r="Z421" i="7"/>
  <c r="P421" i="7"/>
  <c r="O421" i="7"/>
  <c r="Z420" i="7"/>
  <c r="P420" i="7"/>
  <c r="O420" i="7"/>
  <c r="Z419" i="7"/>
  <c r="Z418" i="7"/>
  <c r="Z417" i="7"/>
  <c r="Y417" i="7" s="1"/>
  <c r="V417" i="7"/>
  <c r="Z416" i="7"/>
  <c r="P416" i="7"/>
  <c r="O416" i="7"/>
  <c r="Z415" i="7"/>
  <c r="P415" i="7"/>
  <c r="O415" i="7"/>
  <c r="Z414" i="7"/>
  <c r="Z413" i="7"/>
  <c r="Z412" i="7"/>
  <c r="Y412" i="7" s="1"/>
  <c r="V412" i="7"/>
  <c r="Z411" i="7"/>
  <c r="P411" i="7"/>
  <c r="O411" i="7"/>
  <c r="Z410" i="7"/>
  <c r="P410" i="7"/>
  <c r="O410" i="7"/>
  <c r="Z409" i="7"/>
  <c r="Z408" i="7"/>
  <c r="Z407" i="7"/>
  <c r="Y407" i="7"/>
  <c r="V407" i="7"/>
  <c r="Z406" i="7"/>
  <c r="P406" i="7"/>
  <c r="O406" i="7"/>
  <c r="Z405" i="7"/>
  <c r="P405" i="7"/>
  <c r="O405" i="7"/>
  <c r="Z404" i="7"/>
  <c r="Y402" i="7" s="1"/>
  <c r="Z403" i="7"/>
  <c r="Z402" i="7"/>
  <c r="V402" i="7"/>
  <c r="Z401" i="7"/>
  <c r="P401" i="7"/>
  <c r="O401" i="7"/>
  <c r="Z400" i="7"/>
  <c r="P400" i="7"/>
  <c r="O400" i="7"/>
  <c r="Z399" i="7"/>
  <c r="Z398" i="7"/>
  <c r="Z397" i="7"/>
  <c r="Y397" i="7" s="1"/>
  <c r="V397" i="7"/>
  <c r="Z396" i="7"/>
  <c r="P396" i="7"/>
  <c r="O396" i="7"/>
  <c r="Z395" i="7"/>
  <c r="P395" i="7"/>
  <c r="O395" i="7"/>
  <c r="Z394" i="7"/>
  <c r="Z393" i="7"/>
  <c r="Z392" i="7"/>
  <c r="Y392" i="7" s="1"/>
  <c r="V392" i="7"/>
  <c r="Z391" i="7"/>
  <c r="P391" i="7"/>
  <c r="O391" i="7"/>
  <c r="Z390" i="7"/>
  <c r="P390" i="7"/>
  <c r="O390" i="7"/>
  <c r="Z389" i="7"/>
  <c r="Z388" i="7"/>
  <c r="Z387" i="7"/>
  <c r="Y387" i="7"/>
  <c r="V387" i="7"/>
  <c r="Z386" i="7"/>
  <c r="P386" i="7"/>
  <c r="O386" i="7"/>
  <c r="Z385" i="7"/>
  <c r="P385" i="7"/>
  <c r="O385" i="7"/>
  <c r="Z384" i="7"/>
  <c r="Y382" i="7" s="1"/>
  <c r="Z383" i="7"/>
  <c r="Z382" i="7"/>
  <c r="V382" i="7"/>
  <c r="Z381" i="7"/>
  <c r="P381" i="7"/>
  <c r="O381" i="7"/>
  <c r="Z380" i="7"/>
  <c r="P380" i="7"/>
  <c r="O380" i="7"/>
  <c r="Z379" i="7"/>
  <c r="Z378" i="7"/>
  <c r="Z377" i="7"/>
  <c r="Y377" i="7" s="1"/>
  <c r="V377" i="7"/>
  <c r="Z376" i="7"/>
  <c r="P376" i="7"/>
  <c r="O376" i="7"/>
  <c r="Z375" i="7"/>
  <c r="P375" i="7"/>
  <c r="O375" i="7"/>
  <c r="Z374" i="7"/>
  <c r="Z373" i="7"/>
  <c r="Z372" i="7"/>
  <c r="Y372" i="7" s="1"/>
  <c r="V372" i="7"/>
  <c r="Z371" i="7"/>
  <c r="P371" i="7"/>
  <c r="O371" i="7"/>
  <c r="Z370" i="7"/>
  <c r="P370" i="7"/>
  <c r="O370" i="7"/>
  <c r="Z369" i="7"/>
  <c r="Z368" i="7"/>
  <c r="Z367" i="7"/>
  <c r="Y367" i="7"/>
  <c r="V367" i="7"/>
  <c r="Z366" i="7"/>
  <c r="P366" i="7"/>
  <c r="O366" i="7"/>
  <c r="Z365" i="7"/>
  <c r="P365" i="7"/>
  <c r="O365" i="7"/>
  <c r="Z364" i="7"/>
  <c r="Y362" i="7" s="1"/>
  <c r="Z363" i="7"/>
  <c r="Z362" i="7"/>
  <c r="V362" i="7"/>
  <c r="Z361" i="7"/>
  <c r="P361" i="7"/>
  <c r="O361" i="7"/>
  <c r="Z360" i="7"/>
  <c r="P360" i="7"/>
  <c r="O360" i="7"/>
  <c r="Z359" i="7"/>
  <c r="Z358" i="7"/>
  <c r="Z357" i="7"/>
  <c r="Y357" i="7" s="1"/>
  <c r="V357" i="7"/>
  <c r="Z356" i="7"/>
  <c r="P356" i="7"/>
  <c r="O356" i="7"/>
  <c r="Z355" i="7"/>
  <c r="P355" i="7"/>
  <c r="O355" i="7"/>
  <c r="Z354" i="7"/>
  <c r="Z353" i="7"/>
  <c r="Z352" i="7"/>
  <c r="Y352" i="7" s="1"/>
  <c r="V352" i="7"/>
  <c r="Z351" i="7"/>
  <c r="P351" i="7"/>
  <c r="O351" i="7"/>
  <c r="Z350" i="7"/>
  <c r="P350" i="7"/>
  <c r="O350" i="7"/>
  <c r="Z349" i="7"/>
  <c r="Z348" i="7"/>
  <c r="Z347" i="7"/>
  <c r="Y347" i="7"/>
  <c r="V347" i="7"/>
  <c r="Z346" i="7"/>
  <c r="P346" i="7"/>
  <c r="O346" i="7"/>
  <c r="Z345" i="7"/>
  <c r="P345" i="7"/>
  <c r="O345" i="7"/>
  <c r="Z344" i="7"/>
  <c r="Y342" i="7" s="1"/>
  <c r="Z343" i="7"/>
  <c r="Z342" i="7"/>
  <c r="V342" i="7"/>
  <c r="Z341" i="7"/>
  <c r="P341" i="7"/>
  <c r="O341" i="7"/>
  <c r="Z340" i="7"/>
  <c r="P340" i="7"/>
  <c r="O340" i="7"/>
  <c r="Z339" i="7"/>
  <c r="Z338" i="7"/>
  <c r="Z337" i="7"/>
  <c r="Y337" i="7" s="1"/>
  <c r="V337" i="7"/>
  <c r="Z336" i="7"/>
  <c r="P336" i="7"/>
  <c r="O336" i="7"/>
  <c r="Z335" i="7"/>
  <c r="P335" i="7"/>
  <c r="O335" i="7"/>
  <c r="Z334" i="7"/>
  <c r="Z333" i="7"/>
  <c r="Z332" i="7"/>
  <c r="Y332" i="7" s="1"/>
  <c r="V332" i="7"/>
  <c r="Z331" i="7"/>
  <c r="P331" i="7"/>
  <c r="O331" i="7"/>
  <c r="Z330" i="7"/>
  <c r="P330" i="7"/>
  <c r="O330" i="7"/>
  <c r="Z329" i="7"/>
  <c r="Z328" i="7"/>
  <c r="Z327" i="7"/>
  <c r="Y327" i="7"/>
  <c r="V327" i="7"/>
  <c r="Z326" i="7"/>
  <c r="P326" i="7"/>
  <c r="O326" i="7"/>
  <c r="Z325" i="7"/>
  <c r="P325" i="7"/>
  <c r="O325" i="7"/>
  <c r="Z324" i="7"/>
  <c r="Y322" i="7" s="1"/>
  <c r="Z323" i="7"/>
  <c r="Z322" i="7"/>
  <c r="V322" i="7"/>
  <c r="Z321" i="7"/>
  <c r="P321" i="7"/>
  <c r="O321" i="7"/>
  <c r="Z320" i="7"/>
  <c r="P320" i="7"/>
  <c r="O320" i="7"/>
  <c r="Z319" i="7"/>
  <c r="Z318" i="7"/>
  <c r="Z317" i="7"/>
  <c r="Y317" i="7" s="1"/>
  <c r="V317" i="7"/>
  <c r="Z316" i="7"/>
  <c r="P316" i="7"/>
  <c r="O316" i="7"/>
  <c r="Z315" i="7"/>
  <c r="P315" i="7"/>
  <c r="O315" i="7"/>
  <c r="Z314" i="7"/>
  <c r="Z313" i="7"/>
  <c r="Z312" i="7"/>
  <c r="Y312" i="7" s="1"/>
  <c r="V312" i="7"/>
  <c r="Z311" i="7"/>
  <c r="P311" i="7"/>
  <c r="O311" i="7"/>
  <c r="Z310" i="7"/>
  <c r="P310" i="7"/>
  <c r="O310" i="7"/>
  <c r="Z309" i="7"/>
  <c r="Z308" i="7"/>
  <c r="Z307" i="7"/>
  <c r="Y307" i="7" s="1"/>
  <c r="V307" i="7"/>
  <c r="Z306" i="7"/>
  <c r="P306" i="7"/>
  <c r="O306" i="7"/>
  <c r="Z305" i="7"/>
  <c r="P305" i="7"/>
  <c r="O305" i="7"/>
  <c r="Z304" i="7"/>
  <c r="Z303" i="7"/>
  <c r="Z302" i="7"/>
  <c r="Y302" i="7"/>
  <c r="V302" i="7"/>
  <c r="Z301" i="7"/>
  <c r="P301" i="7"/>
  <c r="O301" i="7"/>
  <c r="Z300" i="7"/>
  <c r="P300" i="7"/>
  <c r="O300" i="7"/>
  <c r="Z299" i="7"/>
  <c r="Z298" i="7"/>
  <c r="Z297" i="7"/>
  <c r="Y297" i="7" s="1"/>
  <c r="V297" i="7"/>
  <c r="Z296" i="7"/>
  <c r="P296" i="7"/>
  <c r="O296" i="7"/>
  <c r="Z295" i="7"/>
  <c r="P295" i="7"/>
  <c r="O295" i="7"/>
  <c r="Z294" i="7"/>
  <c r="Z293" i="7"/>
  <c r="Y292" i="7" s="1"/>
  <c r="Z292" i="7"/>
  <c r="V292" i="7"/>
  <c r="Z291" i="7"/>
  <c r="P291" i="7"/>
  <c r="O291" i="7"/>
  <c r="Z290" i="7"/>
  <c r="P290" i="7"/>
  <c r="O290" i="7"/>
  <c r="Z289" i="7"/>
  <c r="Z288" i="7"/>
  <c r="Z287" i="7"/>
  <c r="Y287" i="7" s="1"/>
  <c r="V287" i="7"/>
  <c r="Z286" i="7"/>
  <c r="P286" i="7"/>
  <c r="O286" i="7"/>
  <c r="Z285" i="7"/>
  <c r="P285" i="7"/>
  <c r="O285" i="7"/>
  <c r="Z284" i="7"/>
  <c r="Z283" i="7"/>
  <c r="Z282" i="7"/>
  <c r="Y282" i="7"/>
  <c r="V282" i="7"/>
  <c r="Z281" i="7"/>
  <c r="P281" i="7"/>
  <c r="O281" i="7"/>
  <c r="Z280" i="7"/>
  <c r="P280" i="7"/>
  <c r="O280" i="7"/>
  <c r="Z279" i="7"/>
  <c r="Z278" i="7"/>
  <c r="Z277" i="7"/>
  <c r="Y277" i="7" s="1"/>
  <c r="V277" i="7"/>
  <c r="Z276" i="7"/>
  <c r="P276" i="7"/>
  <c r="O276" i="7"/>
  <c r="Z275" i="7"/>
  <c r="P275" i="7"/>
  <c r="O275" i="7"/>
  <c r="Z274" i="7"/>
  <c r="Z273" i="7"/>
  <c r="Y272" i="7" s="1"/>
  <c r="Z272" i="7"/>
  <c r="V272" i="7"/>
  <c r="Z271" i="7"/>
  <c r="P271" i="7"/>
  <c r="O271" i="7"/>
  <c r="Z270" i="7"/>
  <c r="P270" i="7"/>
  <c r="O270" i="7"/>
  <c r="Z269" i="7"/>
  <c r="Z268" i="7"/>
  <c r="Z267" i="7"/>
  <c r="Y267" i="7" s="1"/>
  <c r="V267" i="7"/>
  <c r="Z266" i="7"/>
  <c r="P266" i="7"/>
  <c r="O266" i="7"/>
  <c r="Z265" i="7"/>
  <c r="P265" i="7"/>
  <c r="O265" i="7"/>
  <c r="Z264" i="7"/>
  <c r="Z263" i="7"/>
  <c r="Z262" i="7"/>
  <c r="Y262" i="7"/>
  <c r="V262" i="7"/>
  <c r="Z261" i="7"/>
  <c r="P261" i="7"/>
  <c r="O261" i="7"/>
  <c r="Z260" i="7"/>
  <c r="P260" i="7"/>
  <c r="O260" i="7"/>
  <c r="Z259" i="7"/>
  <c r="Z258" i="7"/>
  <c r="Z257" i="7"/>
  <c r="Y257" i="7" s="1"/>
  <c r="V257" i="7"/>
  <c r="Z256" i="7"/>
  <c r="P256" i="7"/>
  <c r="O256" i="7"/>
  <c r="Z255" i="7"/>
  <c r="P255" i="7"/>
  <c r="O255" i="7"/>
  <c r="Z254" i="7"/>
  <c r="Z253" i="7"/>
  <c r="Y252" i="7" s="1"/>
  <c r="Z252" i="7"/>
  <c r="V252" i="7"/>
  <c r="Z251" i="7"/>
  <c r="P251" i="7"/>
  <c r="O251" i="7"/>
  <c r="Z250" i="7"/>
  <c r="P250" i="7"/>
  <c r="O250" i="7"/>
  <c r="Z249" i="7"/>
  <c r="Z248" i="7"/>
  <c r="Z247" i="7"/>
  <c r="Y247" i="7" s="1"/>
  <c r="V247" i="7"/>
  <c r="Z246" i="7"/>
  <c r="P246" i="7"/>
  <c r="O246" i="7"/>
  <c r="Z245" i="7"/>
  <c r="P245" i="7"/>
  <c r="O245" i="7"/>
  <c r="Z244" i="7"/>
  <c r="Z243" i="7"/>
  <c r="Z242" i="7"/>
  <c r="Y242" i="7"/>
  <c r="V242" i="7"/>
  <c r="Z241" i="7"/>
  <c r="P241" i="7"/>
  <c r="O241" i="7"/>
  <c r="Z240" i="7"/>
  <c r="P240" i="7"/>
  <c r="O240" i="7"/>
  <c r="Z239" i="7"/>
  <c r="Z238" i="7"/>
  <c r="Z237" i="7"/>
  <c r="Y237" i="7" s="1"/>
  <c r="V237" i="7"/>
  <c r="Z236" i="7"/>
  <c r="P236" i="7"/>
  <c r="O236" i="7"/>
  <c r="Z235" i="7"/>
  <c r="P235" i="7"/>
  <c r="O235" i="7"/>
  <c r="Z234" i="7"/>
  <c r="Z233" i="7"/>
  <c r="Y232" i="7" s="1"/>
  <c r="Z232" i="7"/>
  <c r="V232" i="7"/>
  <c r="Z231" i="7"/>
  <c r="P231" i="7"/>
  <c r="O231" i="7"/>
  <c r="Z230" i="7"/>
  <c r="P230" i="7"/>
  <c r="O230" i="7"/>
  <c r="Z229" i="7"/>
  <c r="Z228" i="7"/>
  <c r="Z227" i="7"/>
  <c r="Y227" i="7" s="1"/>
  <c r="V227" i="7"/>
  <c r="Z226" i="7"/>
  <c r="P226" i="7"/>
  <c r="O226" i="7"/>
  <c r="Z225" i="7"/>
  <c r="P225" i="7"/>
  <c r="O225" i="7"/>
  <c r="Z224" i="7"/>
  <c r="Z223" i="7"/>
  <c r="Z222" i="7"/>
  <c r="Y222" i="7"/>
  <c r="V222" i="7"/>
  <c r="Z221" i="7"/>
  <c r="P221" i="7"/>
  <c r="O221" i="7"/>
  <c r="Z220" i="7"/>
  <c r="P220" i="7"/>
  <c r="O220" i="7"/>
  <c r="Z219" i="7"/>
  <c r="Z218" i="7"/>
  <c r="Z217" i="7"/>
  <c r="Y217" i="7" s="1"/>
  <c r="V217" i="7"/>
  <c r="Z216" i="7"/>
  <c r="P216" i="7"/>
  <c r="O216" i="7"/>
  <c r="Z215" i="7"/>
  <c r="P215" i="7"/>
  <c r="O215" i="7"/>
  <c r="Z214" i="7"/>
  <c r="Z213" i="7"/>
  <c r="Y212" i="7" s="1"/>
  <c r="Z212" i="7"/>
  <c r="V212" i="7"/>
  <c r="Z211" i="7"/>
  <c r="P211" i="7"/>
  <c r="O211" i="7"/>
  <c r="Z210" i="7"/>
  <c r="P210" i="7"/>
  <c r="O210" i="7"/>
  <c r="Z209" i="7"/>
  <c r="Z208" i="7"/>
  <c r="Z207" i="7"/>
  <c r="Y207" i="7"/>
  <c r="V207" i="7"/>
  <c r="Z206" i="7"/>
  <c r="P206" i="7"/>
  <c r="O206" i="7"/>
  <c r="Z205" i="7"/>
  <c r="P205" i="7"/>
  <c r="O205" i="7"/>
  <c r="Z204" i="7"/>
  <c r="Y202" i="7" s="1"/>
  <c r="Z203" i="7"/>
  <c r="Z202" i="7"/>
  <c r="V202" i="7"/>
  <c r="Z201" i="7"/>
  <c r="P201" i="7"/>
  <c r="O201" i="7"/>
  <c r="Z200" i="7"/>
  <c r="P200" i="7"/>
  <c r="O200" i="7"/>
  <c r="Z199" i="7"/>
  <c r="Z198" i="7"/>
  <c r="Y197" i="7" s="1"/>
  <c r="Z197" i="7"/>
  <c r="V197" i="7"/>
  <c r="Z196" i="7"/>
  <c r="P196" i="7"/>
  <c r="O196" i="7"/>
  <c r="Z195" i="7"/>
  <c r="P195" i="7"/>
  <c r="O195" i="7"/>
  <c r="Z194" i="7"/>
  <c r="Z193" i="7"/>
  <c r="Z192" i="7"/>
  <c r="Y192" i="7" s="1"/>
  <c r="V192" i="7"/>
  <c r="Z191" i="7"/>
  <c r="P191" i="7"/>
  <c r="O191" i="7"/>
  <c r="Z190" i="7"/>
  <c r="P190" i="7"/>
  <c r="O190" i="7"/>
  <c r="Z189" i="7"/>
  <c r="Z188" i="7"/>
  <c r="Z187" i="7"/>
  <c r="Y187" i="7"/>
  <c r="V187" i="7"/>
  <c r="Z186" i="7"/>
  <c r="P186" i="7"/>
  <c r="O186" i="7"/>
  <c r="Z185" i="7"/>
  <c r="P185" i="7"/>
  <c r="O185" i="7"/>
  <c r="Z184" i="7"/>
  <c r="Y182" i="7" s="1"/>
  <c r="Z183" i="7"/>
  <c r="Z182" i="7"/>
  <c r="V182" i="7"/>
  <c r="Z181" i="7"/>
  <c r="P181" i="7"/>
  <c r="O181" i="7"/>
  <c r="Z180" i="7"/>
  <c r="P180" i="7"/>
  <c r="O180" i="7"/>
  <c r="Z179" i="7"/>
  <c r="Z178" i="7"/>
  <c r="Y177" i="7" s="1"/>
  <c r="Z177" i="7"/>
  <c r="V177" i="7"/>
  <c r="Z176" i="7"/>
  <c r="P176" i="7"/>
  <c r="O176" i="7"/>
  <c r="Z175" i="7"/>
  <c r="P175" i="7"/>
  <c r="O175" i="7"/>
  <c r="Z174" i="7"/>
  <c r="Z173" i="7"/>
  <c r="Z172" i="7"/>
  <c r="Y172" i="7" s="1"/>
  <c r="V172" i="7"/>
  <c r="Z171" i="7"/>
  <c r="P171" i="7"/>
  <c r="O171" i="7"/>
  <c r="Z170" i="7"/>
  <c r="P170" i="7"/>
  <c r="O170" i="7"/>
  <c r="Z169" i="7"/>
  <c r="Z168" i="7"/>
  <c r="Z167" i="7"/>
  <c r="Y167" i="7"/>
  <c r="V167" i="7"/>
  <c r="Z166" i="7"/>
  <c r="P166" i="7"/>
  <c r="O166" i="7"/>
  <c r="Z165" i="7"/>
  <c r="P165" i="7"/>
  <c r="O165" i="7"/>
  <c r="Z164" i="7"/>
  <c r="Y162" i="7" s="1"/>
  <c r="Z163" i="7"/>
  <c r="Z162" i="7"/>
  <c r="V162" i="7"/>
  <c r="Z161" i="7"/>
  <c r="P161" i="7"/>
  <c r="O161" i="7"/>
  <c r="Z160" i="7"/>
  <c r="P160" i="7"/>
  <c r="O160" i="7"/>
  <c r="Z159" i="7"/>
  <c r="Z158" i="7"/>
  <c r="Y157" i="7" s="1"/>
  <c r="Z157" i="7"/>
  <c r="V157" i="7"/>
  <c r="Z156" i="7"/>
  <c r="P156" i="7"/>
  <c r="O156" i="7"/>
  <c r="Z155" i="7"/>
  <c r="P155" i="7"/>
  <c r="O155" i="7"/>
  <c r="Z154" i="7"/>
  <c r="Z153" i="7"/>
  <c r="Z152" i="7"/>
  <c r="Y152" i="7" s="1"/>
  <c r="V152" i="7"/>
  <c r="Z151" i="7"/>
  <c r="P151" i="7"/>
  <c r="O151" i="7"/>
  <c r="Z150" i="7"/>
  <c r="P150" i="7"/>
  <c r="O150" i="7"/>
  <c r="Z149" i="7"/>
  <c r="Z148" i="7"/>
  <c r="Z147" i="7"/>
  <c r="Y147" i="7"/>
  <c r="V147" i="7"/>
  <c r="Z146" i="7"/>
  <c r="P146" i="7"/>
  <c r="O146" i="7"/>
  <c r="Z145" i="7"/>
  <c r="P145" i="7"/>
  <c r="O145" i="7"/>
  <c r="Z144" i="7"/>
  <c r="Y142" i="7" s="1"/>
  <c r="Z143" i="7"/>
  <c r="Z142" i="7"/>
  <c r="V142" i="7"/>
  <c r="Z141" i="7"/>
  <c r="P141" i="7"/>
  <c r="O141" i="7"/>
  <c r="Z140" i="7"/>
  <c r="P140" i="7"/>
  <c r="O140" i="7"/>
  <c r="Z139" i="7"/>
  <c r="Z138" i="7"/>
  <c r="Y137" i="7" s="1"/>
  <c r="Z137" i="7"/>
  <c r="V137" i="7"/>
  <c r="Z136" i="7"/>
  <c r="P136" i="7"/>
  <c r="O136" i="7"/>
  <c r="Z135" i="7"/>
  <c r="P135" i="7"/>
  <c r="O135" i="7"/>
  <c r="Z134" i="7"/>
  <c r="Z133" i="7"/>
  <c r="Z132" i="7"/>
  <c r="Y132" i="7" s="1"/>
  <c r="V132" i="7"/>
  <c r="Z131" i="7"/>
  <c r="P131" i="7"/>
  <c r="O131" i="7"/>
  <c r="Z130" i="7"/>
  <c r="P130" i="7"/>
  <c r="O130" i="7"/>
  <c r="Z129" i="7"/>
  <c r="Z128" i="7"/>
  <c r="Z127" i="7"/>
  <c r="Y127" i="7"/>
  <c r="V127" i="7"/>
  <c r="Z126" i="7"/>
  <c r="P126" i="7"/>
  <c r="O126" i="7"/>
  <c r="Z125" i="7"/>
  <c r="P125" i="7"/>
  <c r="O125" i="7"/>
  <c r="Z124" i="7"/>
  <c r="Y122" i="7" s="1"/>
  <c r="Z123" i="7"/>
  <c r="Z122" i="7"/>
  <c r="V122" i="7"/>
  <c r="Z121" i="7"/>
  <c r="P121" i="7"/>
  <c r="O121" i="7"/>
  <c r="Z120" i="7"/>
  <c r="P120" i="7"/>
  <c r="O120" i="7"/>
  <c r="Z119" i="7"/>
  <c r="Z118" i="7"/>
  <c r="Y117" i="7" s="1"/>
  <c r="Z117" i="7"/>
  <c r="V117" i="7"/>
  <c r="Z116" i="7"/>
  <c r="P116" i="7"/>
  <c r="O116" i="7"/>
  <c r="Z115" i="7"/>
  <c r="P115" i="7"/>
  <c r="O115" i="7"/>
  <c r="Z114" i="7"/>
  <c r="Z113" i="7"/>
  <c r="Z112" i="7"/>
  <c r="Y112" i="7" s="1"/>
  <c r="V112" i="7"/>
  <c r="Z111" i="7"/>
  <c r="P111" i="7"/>
  <c r="O111" i="7"/>
  <c r="Z110" i="7"/>
  <c r="P110" i="7"/>
  <c r="O110" i="7"/>
  <c r="Z109" i="7"/>
  <c r="Z108" i="7"/>
  <c r="Z107" i="7"/>
  <c r="Y107" i="7" s="1"/>
  <c r="V107" i="7"/>
  <c r="Z106" i="7"/>
  <c r="P106" i="7"/>
  <c r="O106" i="7"/>
  <c r="Z105" i="7"/>
  <c r="P105" i="7"/>
  <c r="O105" i="7"/>
  <c r="Z104" i="7"/>
  <c r="Z103" i="7"/>
  <c r="Z102" i="7"/>
  <c r="Y102" i="7"/>
  <c r="V102" i="7"/>
  <c r="Z101" i="7"/>
  <c r="P101" i="7"/>
  <c r="O101" i="7"/>
  <c r="Z100" i="7"/>
  <c r="P100" i="7"/>
  <c r="O100" i="7"/>
  <c r="Z99" i="7"/>
  <c r="Z98" i="7"/>
  <c r="Z97" i="7"/>
  <c r="Y97" i="7" s="1"/>
  <c r="V97" i="7"/>
  <c r="Z96" i="7"/>
  <c r="P96" i="7"/>
  <c r="O96" i="7"/>
  <c r="Z95" i="7"/>
  <c r="P95" i="7"/>
  <c r="O95" i="7"/>
  <c r="Z94" i="7"/>
  <c r="Z93" i="7"/>
  <c r="Y92" i="7" s="1"/>
  <c r="Z92" i="7"/>
  <c r="V92" i="7"/>
  <c r="Z91" i="7"/>
  <c r="P91" i="7"/>
  <c r="O91" i="7"/>
  <c r="Z90" i="7"/>
  <c r="P90" i="7"/>
  <c r="O90" i="7"/>
  <c r="Z89" i="7"/>
  <c r="Z88" i="7"/>
  <c r="Z87" i="7"/>
  <c r="Y87" i="7" s="1"/>
  <c r="V87" i="7"/>
  <c r="Z86" i="7"/>
  <c r="P86" i="7"/>
  <c r="O86" i="7"/>
  <c r="Z85" i="7"/>
  <c r="P85" i="7"/>
  <c r="O85" i="7"/>
  <c r="Z84" i="7"/>
  <c r="Z83" i="7"/>
  <c r="Z82" i="7"/>
  <c r="Y82" i="7"/>
  <c r="V82" i="7"/>
  <c r="Z81" i="7"/>
  <c r="P81" i="7"/>
  <c r="O81" i="7"/>
  <c r="Z80" i="7"/>
  <c r="P80" i="7"/>
  <c r="O80" i="7"/>
  <c r="Z79" i="7"/>
  <c r="Z78" i="7"/>
  <c r="Z77" i="7"/>
  <c r="Y77" i="7" s="1"/>
  <c r="V77" i="7"/>
  <c r="Z76" i="7"/>
  <c r="P76" i="7"/>
  <c r="O76" i="7"/>
  <c r="Z75" i="7"/>
  <c r="P75" i="7"/>
  <c r="O75" i="7"/>
  <c r="Z74" i="7"/>
  <c r="Z73" i="7"/>
  <c r="Y72" i="7" s="1"/>
  <c r="Z72" i="7"/>
  <c r="V72" i="7"/>
  <c r="Z71" i="7"/>
  <c r="P71" i="7"/>
  <c r="O71" i="7"/>
  <c r="Z70" i="7"/>
  <c r="P70" i="7"/>
  <c r="O70" i="7"/>
  <c r="Z69" i="7"/>
  <c r="Z68" i="7"/>
  <c r="Z67" i="7"/>
  <c r="Y67" i="7" s="1"/>
  <c r="V67" i="7"/>
  <c r="Z66" i="7"/>
  <c r="P66" i="7"/>
  <c r="O66" i="7"/>
  <c r="Z65" i="7"/>
  <c r="P65" i="7"/>
  <c r="O65" i="7"/>
  <c r="Z64" i="7"/>
  <c r="Z63" i="7"/>
  <c r="Z62" i="7"/>
  <c r="Y62" i="7"/>
  <c r="V62" i="7"/>
  <c r="Z61" i="7"/>
  <c r="P61" i="7"/>
  <c r="O61" i="7"/>
  <c r="Z60" i="7"/>
  <c r="P60" i="7"/>
  <c r="O60" i="7"/>
  <c r="Z59" i="7"/>
  <c r="Z58" i="7"/>
  <c r="Z57" i="7"/>
  <c r="Y57" i="7"/>
  <c r="V57" i="7"/>
  <c r="Z56" i="7"/>
  <c r="P56" i="7"/>
  <c r="O56" i="7"/>
  <c r="Z55" i="7"/>
  <c r="P55" i="7"/>
  <c r="O55" i="7"/>
  <c r="Z54" i="7"/>
  <c r="Y52" i="7" s="1"/>
  <c r="Z53" i="7"/>
  <c r="Z52" i="7"/>
  <c r="V52" i="7"/>
  <c r="Z51" i="7"/>
  <c r="P51" i="7"/>
  <c r="O51" i="7"/>
  <c r="Z50" i="7"/>
  <c r="P50" i="7"/>
  <c r="O50" i="7"/>
  <c r="Z49" i="7"/>
  <c r="Z48" i="7"/>
  <c r="Z47" i="7"/>
  <c r="Y47" i="7" s="1"/>
  <c r="V47" i="7"/>
  <c r="Z46" i="7"/>
  <c r="P46" i="7"/>
  <c r="O46" i="7"/>
  <c r="Z45" i="7"/>
  <c r="P45" i="7"/>
  <c r="O45" i="7"/>
  <c r="Z44" i="7"/>
  <c r="Z43" i="7"/>
  <c r="Z42" i="7"/>
  <c r="Y42" i="7" s="1"/>
  <c r="V42" i="7"/>
  <c r="Z41" i="7"/>
  <c r="P41" i="7"/>
  <c r="O41" i="7"/>
  <c r="Z40" i="7"/>
  <c r="P40" i="7"/>
  <c r="O40" i="7"/>
  <c r="Z39" i="7"/>
  <c r="Z38" i="7"/>
  <c r="Z37" i="7"/>
  <c r="Y37" i="7"/>
  <c r="V37" i="7"/>
  <c r="Z36" i="7"/>
  <c r="P36" i="7"/>
  <c r="O36" i="7"/>
  <c r="Z35" i="7"/>
  <c r="P35" i="7"/>
  <c r="O35" i="7"/>
  <c r="Z34" i="7"/>
  <c r="Z33" i="7"/>
  <c r="Z32" i="7"/>
  <c r="Y32" i="7"/>
  <c r="V32" i="7"/>
  <c r="Z31" i="7"/>
  <c r="P31" i="7"/>
  <c r="O31" i="7"/>
  <c r="Z30" i="7"/>
  <c r="P30" i="7"/>
  <c r="O30" i="7"/>
  <c r="Z29" i="7"/>
  <c r="Z28" i="7"/>
  <c r="Z27" i="7"/>
  <c r="Z26" i="7"/>
  <c r="P26" i="7"/>
  <c r="O26" i="7"/>
  <c r="Z25" i="7"/>
  <c r="P25" i="7"/>
  <c r="O25" i="7"/>
  <c r="Z24" i="7"/>
  <c r="Z23" i="7"/>
  <c r="Z22" i="7"/>
  <c r="Z21" i="7"/>
  <c r="P21" i="7"/>
  <c r="O21" i="7"/>
  <c r="Z20" i="7"/>
  <c r="P20" i="7"/>
  <c r="O20" i="7"/>
  <c r="Z19" i="7"/>
  <c r="Z18" i="7"/>
  <c r="Z17" i="7"/>
  <c r="Y17" i="7" s="1"/>
  <c r="X32" i="6"/>
  <c r="X27" i="6"/>
  <c r="X22" i="6"/>
  <c r="X17" i="6"/>
  <c r="X12" i="6"/>
  <c r="U37" i="6"/>
  <c r="U32" i="6"/>
  <c r="U27" i="6"/>
  <c r="U22" i="6"/>
  <c r="U17" i="6"/>
  <c r="U12" i="6"/>
  <c r="Y511" i="6"/>
  <c r="O511" i="6"/>
  <c r="N511" i="6"/>
  <c r="Y510" i="6"/>
  <c r="O510" i="6"/>
  <c r="N510" i="6"/>
  <c r="Y509" i="6"/>
  <c r="Y508" i="6"/>
  <c r="Y507" i="6"/>
  <c r="X507" i="6" s="1"/>
  <c r="U507" i="6"/>
  <c r="Y506" i="6"/>
  <c r="O506" i="6"/>
  <c r="N506" i="6"/>
  <c r="Y505" i="6"/>
  <c r="O505" i="6"/>
  <c r="N505" i="6"/>
  <c r="Y504" i="6"/>
  <c r="Y503" i="6"/>
  <c r="Y502" i="6"/>
  <c r="X502" i="6"/>
  <c r="U502" i="6"/>
  <c r="Y501" i="6"/>
  <c r="O501" i="6"/>
  <c r="N501" i="6"/>
  <c r="Y500" i="6"/>
  <c r="O500" i="6"/>
  <c r="N500" i="6"/>
  <c r="Y499" i="6"/>
  <c r="Y498" i="6"/>
  <c r="Y497" i="6"/>
  <c r="X497" i="6" s="1"/>
  <c r="U497" i="6"/>
  <c r="Y496" i="6"/>
  <c r="O496" i="6"/>
  <c r="N496" i="6"/>
  <c r="Y495" i="6"/>
  <c r="O495" i="6"/>
  <c r="N495" i="6"/>
  <c r="Y494" i="6"/>
  <c r="Y493" i="6"/>
  <c r="X492" i="6" s="1"/>
  <c r="Y492" i="6"/>
  <c r="U492" i="6"/>
  <c r="Y491" i="6"/>
  <c r="O491" i="6"/>
  <c r="N491" i="6"/>
  <c r="Y490" i="6"/>
  <c r="O490" i="6"/>
  <c r="N490" i="6"/>
  <c r="Y489" i="6"/>
  <c r="Y488" i="6"/>
  <c r="Y487" i="6"/>
  <c r="X487" i="6" s="1"/>
  <c r="U487" i="6"/>
  <c r="Y486" i="6"/>
  <c r="O486" i="6"/>
  <c r="N486" i="6"/>
  <c r="Y485" i="6"/>
  <c r="O485" i="6"/>
  <c r="N485" i="6"/>
  <c r="Y484" i="6"/>
  <c r="Y483" i="6"/>
  <c r="Y482" i="6"/>
  <c r="X482" i="6"/>
  <c r="U482" i="6"/>
  <c r="Y481" i="6"/>
  <c r="O481" i="6"/>
  <c r="N481" i="6"/>
  <c r="Y480" i="6"/>
  <c r="O480" i="6"/>
  <c r="N480" i="6"/>
  <c r="Y479" i="6"/>
  <c r="Y478" i="6"/>
  <c r="Y477" i="6"/>
  <c r="X477" i="6" s="1"/>
  <c r="U477" i="6"/>
  <c r="Y476" i="6"/>
  <c r="O476" i="6"/>
  <c r="N476" i="6"/>
  <c r="Y475" i="6"/>
  <c r="O475" i="6"/>
  <c r="N475" i="6"/>
  <c r="Y474" i="6"/>
  <c r="Y473" i="6"/>
  <c r="X472" i="6" s="1"/>
  <c r="Y472" i="6"/>
  <c r="U472" i="6"/>
  <c r="Y471" i="6"/>
  <c r="O471" i="6"/>
  <c r="N471" i="6"/>
  <c r="Y470" i="6"/>
  <c r="O470" i="6"/>
  <c r="N470" i="6"/>
  <c r="Y469" i="6"/>
  <c r="Y468" i="6"/>
  <c r="Y467" i="6"/>
  <c r="X467" i="6" s="1"/>
  <c r="U467" i="6"/>
  <c r="Y466" i="6"/>
  <c r="O466" i="6"/>
  <c r="N466" i="6"/>
  <c r="Y465" i="6"/>
  <c r="O465" i="6"/>
  <c r="N465" i="6"/>
  <c r="Y464" i="6"/>
  <c r="Y463" i="6"/>
  <c r="Y462" i="6"/>
  <c r="X462" i="6"/>
  <c r="U462" i="6"/>
  <c r="Y461" i="6"/>
  <c r="O461" i="6"/>
  <c r="N461" i="6"/>
  <c r="Y460" i="6"/>
  <c r="O460" i="6"/>
  <c r="N460" i="6"/>
  <c r="Y459" i="6"/>
  <c r="Y458" i="6"/>
  <c r="Y457" i="6"/>
  <c r="X457" i="6" s="1"/>
  <c r="U457" i="6"/>
  <c r="Y456" i="6"/>
  <c r="O456" i="6"/>
  <c r="N456" i="6"/>
  <c r="Y455" i="6"/>
  <c r="O455" i="6"/>
  <c r="N455" i="6"/>
  <c r="Y454" i="6"/>
  <c r="Y453" i="6"/>
  <c r="X452" i="6" s="1"/>
  <c r="Y452" i="6"/>
  <c r="U452" i="6"/>
  <c r="Y451" i="6"/>
  <c r="O451" i="6"/>
  <c r="N451" i="6"/>
  <c r="Y450" i="6"/>
  <c r="O450" i="6"/>
  <c r="N450" i="6"/>
  <c r="Y449" i="6"/>
  <c r="Y448" i="6"/>
  <c r="Y447" i="6"/>
  <c r="X447" i="6" s="1"/>
  <c r="U447" i="6"/>
  <c r="Y446" i="6"/>
  <c r="O446" i="6"/>
  <c r="N446" i="6"/>
  <c r="Y445" i="6"/>
  <c r="O445" i="6"/>
  <c r="N445" i="6"/>
  <c r="Y444" i="6"/>
  <c r="Y443" i="6"/>
  <c r="Y442" i="6"/>
  <c r="X442" i="6"/>
  <c r="U442" i="6"/>
  <c r="Y441" i="6"/>
  <c r="O441" i="6"/>
  <c r="N441" i="6"/>
  <c r="Y440" i="6"/>
  <c r="O440" i="6"/>
  <c r="N440" i="6"/>
  <c r="Y439" i="6"/>
  <c r="Y438" i="6"/>
  <c r="Y437" i="6"/>
  <c r="X437" i="6" s="1"/>
  <c r="U437" i="6"/>
  <c r="Y436" i="6"/>
  <c r="O436" i="6"/>
  <c r="N436" i="6"/>
  <c r="Y435" i="6"/>
  <c r="O435" i="6"/>
  <c r="N435" i="6"/>
  <c r="Y434" i="6"/>
  <c r="Y433" i="6"/>
  <c r="X432" i="6" s="1"/>
  <c r="Y432" i="6"/>
  <c r="U432" i="6"/>
  <c r="Y431" i="6"/>
  <c r="O431" i="6"/>
  <c r="N431" i="6"/>
  <c r="Y430" i="6"/>
  <c r="O430" i="6"/>
  <c r="N430" i="6"/>
  <c r="Y429" i="6"/>
  <c r="Y428" i="6"/>
  <c r="Y427" i="6"/>
  <c r="X427" i="6" s="1"/>
  <c r="U427" i="6"/>
  <c r="Y426" i="6"/>
  <c r="O426" i="6"/>
  <c r="N426" i="6"/>
  <c r="Y425" i="6"/>
  <c r="O425" i="6"/>
  <c r="N425" i="6"/>
  <c r="Y424" i="6"/>
  <c r="Y423" i="6"/>
  <c r="Y422" i="6"/>
  <c r="X422" i="6"/>
  <c r="U422" i="6"/>
  <c r="Y421" i="6"/>
  <c r="O421" i="6"/>
  <c r="N421" i="6"/>
  <c r="Y420" i="6"/>
  <c r="O420" i="6"/>
  <c r="N420" i="6"/>
  <c r="Y419" i="6"/>
  <c r="Y418" i="6"/>
  <c r="Y417" i="6"/>
  <c r="X417" i="6" s="1"/>
  <c r="U417" i="6"/>
  <c r="Y416" i="6"/>
  <c r="O416" i="6"/>
  <c r="N416" i="6"/>
  <c r="Y415" i="6"/>
  <c r="O415" i="6"/>
  <c r="N415" i="6"/>
  <c r="Y414" i="6"/>
  <c r="Y413" i="6"/>
  <c r="X412" i="6" s="1"/>
  <c r="Y412" i="6"/>
  <c r="U412" i="6"/>
  <c r="Y411" i="6"/>
  <c r="O411" i="6"/>
  <c r="N411" i="6"/>
  <c r="Y410" i="6"/>
  <c r="O410" i="6"/>
  <c r="N410" i="6"/>
  <c r="Y409" i="6"/>
  <c r="Y408" i="6"/>
  <c r="Y407" i="6"/>
  <c r="X407" i="6" s="1"/>
  <c r="U407" i="6"/>
  <c r="Y406" i="6"/>
  <c r="O406" i="6"/>
  <c r="N406" i="6"/>
  <c r="Y405" i="6"/>
  <c r="O405" i="6"/>
  <c r="N405" i="6"/>
  <c r="Y404" i="6"/>
  <c r="Y403" i="6"/>
  <c r="Y402" i="6"/>
  <c r="X402" i="6"/>
  <c r="U402" i="6"/>
  <c r="Y401" i="6"/>
  <c r="O401" i="6"/>
  <c r="N401" i="6"/>
  <c r="Y400" i="6"/>
  <c r="O400" i="6"/>
  <c r="N400" i="6"/>
  <c r="Y399" i="6"/>
  <c r="Y398" i="6"/>
  <c r="Y397" i="6"/>
  <c r="X397" i="6" s="1"/>
  <c r="U397" i="6"/>
  <c r="Y396" i="6"/>
  <c r="O396" i="6"/>
  <c r="N396" i="6"/>
  <c r="Y395" i="6"/>
  <c r="O395" i="6"/>
  <c r="N395" i="6"/>
  <c r="Y394" i="6"/>
  <c r="Y393" i="6"/>
  <c r="X392" i="6" s="1"/>
  <c r="Y392" i="6"/>
  <c r="U392" i="6"/>
  <c r="Y391" i="6"/>
  <c r="O391" i="6"/>
  <c r="N391" i="6"/>
  <c r="Y390" i="6"/>
  <c r="O390" i="6"/>
  <c r="N390" i="6"/>
  <c r="Y389" i="6"/>
  <c r="Y388" i="6"/>
  <c r="Y387" i="6"/>
  <c r="X387" i="6" s="1"/>
  <c r="U387" i="6"/>
  <c r="Y386" i="6"/>
  <c r="O386" i="6"/>
  <c r="N386" i="6"/>
  <c r="Y385" i="6"/>
  <c r="O385" i="6"/>
  <c r="N385" i="6"/>
  <c r="Y384" i="6"/>
  <c r="Y383" i="6"/>
  <c r="Y382" i="6"/>
  <c r="X382" i="6"/>
  <c r="U382" i="6"/>
  <c r="Y381" i="6"/>
  <c r="O381" i="6"/>
  <c r="N381" i="6"/>
  <c r="Y380" i="6"/>
  <c r="O380" i="6"/>
  <c r="N380" i="6"/>
  <c r="Y379" i="6"/>
  <c r="Y378" i="6"/>
  <c r="Y377" i="6"/>
  <c r="X377" i="6" s="1"/>
  <c r="U377" i="6"/>
  <c r="Y376" i="6"/>
  <c r="O376" i="6"/>
  <c r="N376" i="6"/>
  <c r="Y375" i="6"/>
  <c r="O375" i="6"/>
  <c r="N375" i="6"/>
  <c r="Y374" i="6"/>
  <c r="Y373" i="6"/>
  <c r="X372" i="6" s="1"/>
  <c r="Y372" i="6"/>
  <c r="U372" i="6"/>
  <c r="Y371" i="6"/>
  <c r="O371" i="6"/>
  <c r="N371" i="6"/>
  <c r="Y370" i="6"/>
  <c r="O370" i="6"/>
  <c r="N370" i="6"/>
  <c r="Y369" i="6"/>
  <c r="Y368" i="6"/>
  <c r="Y367" i="6"/>
  <c r="X367" i="6" s="1"/>
  <c r="U367" i="6"/>
  <c r="Y366" i="6"/>
  <c r="O366" i="6"/>
  <c r="N366" i="6"/>
  <c r="Y365" i="6"/>
  <c r="O365" i="6"/>
  <c r="N365" i="6"/>
  <c r="Y364" i="6"/>
  <c r="Y363" i="6"/>
  <c r="Y362" i="6"/>
  <c r="X362" i="6"/>
  <c r="U362" i="6"/>
  <c r="Y361" i="6"/>
  <c r="O361" i="6"/>
  <c r="N361" i="6"/>
  <c r="Y360" i="6"/>
  <c r="O360" i="6"/>
  <c r="N360" i="6"/>
  <c r="Y359" i="6"/>
  <c r="Y358" i="6"/>
  <c r="Y357" i="6"/>
  <c r="X357" i="6" s="1"/>
  <c r="U357" i="6"/>
  <c r="Y356" i="6"/>
  <c r="O356" i="6"/>
  <c r="N356" i="6"/>
  <c r="Y355" i="6"/>
  <c r="O355" i="6"/>
  <c r="N355" i="6"/>
  <c r="Y354" i="6"/>
  <c r="Y353" i="6"/>
  <c r="Y352" i="6"/>
  <c r="X352" i="6"/>
  <c r="U352" i="6"/>
  <c r="Y351" i="6"/>
  <c r="O351" i="6"/>
  <c r="N351" i="6"/>
  <c r="Y350" i="6"/>
  <c r="O350" i="6"/>
  <c r="N350" i="6"/>
  <c r="Y349" i="6"/>
  <c r="Y348" i="6"/>
  <c r="Y347" i="6"/>
  <c r="X347" i="6" s="1"/>
  <c r="U347" i="6"/>
  <c r="Y346" i="6"/>
  <c r="O346" i="6"/>
  <c r="N346" i="6"/>
  <c r="Y345" i="6"/>
  <c r="O345" i="6"/>
  <c r="N345" i="6"/>
  <c r="Y344" i="6"/>
  <c r="Y343" i="6"/>
  <c r="Y342" i="6"/>
  <c r="X342" i="6"/>
  <c r="U342" i="6"/>
  <c r="Y341" i="6"/>
  <c r="O341" i="6"/>
  <c r="N341" i="6"/>
  <c r="Y340" i="6"/>
  <c r="O340" i="6"/>
  <c r="N340" i="6"/>
  <c r="Y339" i="6"/>
  <c r="Y338" i="6"/>
  <c r="Y337" i="6"/>
  <c r="X337" i="6" s="1"/>
  <c r="U337" i="6"/>
  <c r="Y336" i="6"/>
  <c r="O336" i="6"/>
  <c r="N336" i="6"/>
  <c r="Y335" i="6"/>
  <c r="O335" i="6"/>
  <c r="N335" i="6"/>
  <c r="Y334" i="6"/>
  <c r="Y333" i="6"/>
  <c r="Y332" i="6"/>
  <c r="X332" i="6"/>
  <c r="U332" i="6"/>
  <c r="Y331" i="6"/>
  <c r="O331" i="6"/>
  <c r="N331" i="6"/>
  <c r="Y330" i="6"/>
  <c r="O330" i="6"/>
  <c r="N330" i="6"/>
  <c r="Y329" i="6"/>
  <c r="Y328" i="6"/>
  <c r="Y327" i="6"/>
  <c r="X327" i="6" s="1"/>
  <c r="U327" i="6"/>
  <c r="Y326" i="6"/>
  <c r="O326" i="6"/>
  <c r="N326" i="6"/>
  <c r="Y325" i="6"/>
  <c r="O325" i="6"/>
  <c r="N325" i="6"/>
  <c r="Y324" i="6"/>
  <c r="Y323" i="6"/>
  <c r="Y322" i="6"/>
  <c r="X322" i="6"/>
  <c r="U322" i="6"/>
  <c r="Y321" i="6"/>
  <c r="O321" i="6"/>
  <c r="N321" i="6"/>
  <c r="Y320" i="6"/>
  <c r="O320" i="6"/>
  <c r="N320" i="6"/>
  <c r="Y319" i="6"/>
  <c r="Y318" i="6"/>
  <c r="Y317" i="6"/>
  <c r="X317" i="6" s="1"/>
  <c r="U317" i="6"/>
  <c r="Y316" i="6"/>
  <c r="O316" i="6"/>
  <c r="N316" i="6"/>
  <c r="Y315" i="6"/>
  <c r="O315" i="6"/>
  <c r="N315" i="6"/>
  <c r="Y314" i="6"/>
  <c r="Y313" i="6"/>
  <c r="Y312" i="6"/>
  <c r="X312" i="6"/>
  <c r="U312" i="6"/>
  <c r="Y311" i="6"/>
  <c r="O311" i="6"/>
  <c r="N311" i="6"/>
  <c r="Y310" i="6"/>
  <c r="O310" i="6"/>
  <c r="N310" i="6"/>
  <c r="Y309" i="6"/>
  <c r="Y308" i="6"/>
  <c r="Y307" i="6"/>
  <c r="X307" i="6"/>
  <c r="U307" i="6"/>
  <c r="Y306" i="6"/>
  <c r="O306" i="6"/>
  <c r="N306" i="6"/>
  <c r="Y305" i="6"/>
  <c r="O305" i="6"/>
  <c r="N305" i="6"/>
  <c r="Y304" i="6"/>
  <c r="X302" i="6" s="1"/>
  <c r="Y303" i="6"/>
  <c r="Y302" i="6"/>
  <c r="U302" i="6"/>
  <c r="Y301" i="6"/>
  <c r="O301" i="6"/>
  <c r="N301" i="6"/>
  <c r="Y300" i="6"/>
  <c r="O300" i="6"/>
  <c r="N300" i="6"/>
  <c r="Y299" i="6"/>
  <c r="Y298" i="6"/>
  <c r="Y297" i="6"/>
  <c r="X297" i="6" s="1"/>
  <c r="U297" i="6"/>
  <c r="Y296" i="6"/>
  <c r="O296" i="6"/>
  <c r="N296" i="6"/>
  <c r="Y295" i="6"/>
  <c r="O295" i="6"/>
  <c r="N295" i="6"/>
  <c r="Y294" i="6"/>
  <c r="Y293" i="6"/>
  <c r="Y292" i="6"/>
  <c r="X292" i="6" s="1"/>
  <c r="U292" i="6"/>
  <c r="Y291" i="6"/>
  <c r="O291" i="6"/>
  <c r="N291" i="6"/>
  <c r="Y290" i="6"/>
  <c r="O290" i="6"/>
  <c r="N290" i="6"/>
  <c r="Y289" i="6"/>
  <c r="Y288" i="6"/>
  <c r="Y287" i="6"/>
  <c r="X287" i="6" s="1"/>
  <c r="U287" i="6"/>
  <c r="Y286" i="6"/>
  <c r="O286" i="6"/>
  <c r="N286" i="6"/>
  <c r="Y285" i="6"/>
  <c r="O285" i="6"/>
  <c r="N285" i="6"/>
  <c r="Y284" i="6"/>
  <c r="Y283" i="6"/>
  <c r="Y282" i="6"/>
  <c r="X282" i="6"/>
  <c r="U282" i="6"/>
  <c r="Y281" i="6"/>
  <c r="O281" i="6"/>
  <c r="N281" i="6"/>
  <c r="Y280" i="6"/>
  <c r="O280" i="6"/>
  <c r="N280" i="6"/>
  <c r="Y279" i="6"/>
  <c r="Y278" i="6"/>
  <c r="Y277" i="6"/>
  <c r="X277" i="6" s="1"/>
  <c r="U277" i="6"/>
  <c r="Y276" i="6"/>
  <c r="O276" i="6"/>
  <c r="N276" i="6"/>
  <c r="Y275" i="6"/>
  <c r="O275" i="6"/>
  <c r="N275" i="6"/>
  <c r="Y274" i="6"/>
  <c r="Y273" i="6"/>
  <c r="Y272" i="6"/>
  <c r="X272" i="6" s="1"/>
  <c r="U272" i="6"/>
  <c r="Y271" i="6"/>
  <c r="O271" i="6"/>
  <c r="N271" i="6"/>
  <c r="Y270" i="6"/>
  <c r="O270" i="6"/>
  <c r="N270" i="6"/>
  <c r="Y269" i="6"/>
  <c r="Y268" i="6"/>
  <c r="Y267" i="6"/>
  <c r="X267" i="6" s="1"/>
  <c r="U267" i="6"/>
  <c r="Y266" i="6"/>
  <c r="O266" i="6"/>
  <c r="N266" i="6"/>
  <c r="Y265" i="6"/>
  <c r="O265" i="6"/>
  <c r="N265" i="6"/>
  <c r="Y264" i="6"/>
  <c r="Y263" i="6"/>
  <c r="Y262" i="6"/>
  <c r="X262" i="6"/>
  <c r="U262" i="6"/>
  <c r="Y261" i="6"/>
  <c r="O261" i="6"/>
  <c r="N261" i="6"/>
  <c r="Y260" i="6"/>
  <c r="O260" i="6"/>
  <c r="N260" i="6"/>
  <c r="Y259" i="6"/>
  <c r="Y258" i="6"/>
  <c r="Y257" i="6"/>
  <c r="X257" i="6" s="1"/>
  <c r="U257" i="6"/>
  <c r="Y256" i="6"/>
  <c r="O256" i="6"/>
  <c r="N256" i="6"/>
  <c r="Y255" i="6"/>
  <c r="O255" i="6"/>
  <c r="N255" i="6"/>
  <c r="Y254" i="6"/>
  <c r="Y253" i="6"/>
  <c r="Y252" i="6"/>
  <c r="X252" i="6" s="1"/>
  <c r="U252" i="6"/>
  <c r="Y251" i="6"/>
  <c r="O251" i="6"/>
  <c r="N251" i="6"/>
  <c r="Y250" i="6"/>
  <c r="O250" i="6"/>
  <c r="N250" i="6"/>
  <c r="Y249" i="6"/>
  <c r="Y248" i="6"/>
  <c r="Y247" i="6"/>
  <c r="X247" i="6" s="1"/>
  <c r="U247" i="6"/>
  <c r="Y246" i="6"/>
  <c r="O246" i="6"/>
  <c r="N246" i="6"/>
  <c r="Y245" i="6"/>
  <c r="O245" i="6"/>
  <c r="N245" i="6"/>
  <c r="Y244" i="6"/>
  <c r="Y243" i="6"/>
  <c r="Y242" i="6"/>
  <c r="X242" i="6"/>
  <c r="U242" i="6"/>
  <c r="Y241" i="6"/>
  <c r="O241" i="6"/>
  <c r="N241" i="6"/>
  <c r="Y240" i="6"/>
  <c r="O240" i="6"/>
  <c r="N240" i="6"/>
  <c r="Y239" i="6"/>
  <c r="Y238" i="6"/>
  <c r="Y237" i="6"/>
  <c r="X237" i="6" s="1"/>
  <c r="U237" i="6"/>
  <c r="Y236" i="6"/>
  <c r="O236" i="6"/>
  <c r="N236" i="6"/>
  <c r="Y235" i="6"/>
  <c r="O235" i="6"/>
  <c r="N235" i="6"/>
  <c r="Y234" i="6"/>
  <c r="Y233" i="6"/>
  <c r="Y232" i="6"/>
  <c r="X232" i="6" s="1"/>
  <c r="U232" i="6"/>
  <c r="Y231" i="6"/>
  <c r="O231" i="6"/>
  <c r="N231" i="6"/>
  <c r="Y230" i="6"/>
  <c r="O230" i="6"/>
  <c r="N230" i="6"/>
  <c r="Y229" i="6"/>
  <c r="Y228" i="6"/>
  <c r="Y227" i="6"/>
  <c r="X227" i="6" s="1"/>
  <c r="U227" i="6"/>
  <c r="Y226" i="6"/>
  <c r="O226" i="6"/>
  <c r="N226" i="6"/>
  <c r="Y225" i="6"/>
  <c r="O225" i="6"/>
  <c r="N225" i="6"/>
  <c r="Y224" i="6"/>
  <c r="Y223" i="6"/>
  <c r="Y222" i="6"/>
  <c r="X222" i="6"/>
  <c r="U222" i="6"/>
  <c r="Y221" i="6"/>
  <c r="O221" i="6"/>
  <c r="N221" i="6"/>
  <c r="Y220" i="6"/>
  <c r="O220" i="6"/>
  <c r="N220" i="6"/>
  <c r="Y219" i="6"/>
  <c r="Y218" i="6"/>
  <c r="Y217" i="6"/>
  <c r="X217" i="6" s="1"/>
  <c r="U217" i="6"/>
  <c r="Y216" i="6"/>
  <c r="O216" i="6"/>
  <c r="N216" i="6"/>
  <c r="Y215" i="6"/>
  <c r="O215" i="6"/>
  <c r="N215" i="6"/>
  <c r="Y214" i="6"/>
  <c r="Y213" i="6"/>
  <c r="Y212" i="6"/>
  <c r="X212" i="6" s="1"/>
  <c r="U212" i="6"/>
  <c r="Y211" i="6"/>
  <c r="O211" i="6"/>
  <c r="N211" i="6"/>
  <c r="Y210" i="6"/>
  <c r="O210" i="6"/>
  <c r="N210" i="6"/>
  <c r="Y209" i="6"/>
  <c r="Y208" i="6"/>
  <c r="X207" i="6" s="1"/>
  <c r="Y207" i="6"/>
  <c r="U207" i="6"/>
  <c r="Y206" i="6"/>
  <c r="O206" i="6"/>
  <c r="N206" i="6"/>
  <c r="Y205" i="6"/>
  <c r="O205" i="6"/>
  <c r="N205" i="6"/>
  <c r="Y204" i="6"/>
  <c r="Y203" i="6"/>
  <c r="Y202" i="6"/>
  <c r="X202" i="6" s="1"/>
  <c r="U202" i="6"/>
  <c r="Y201" i="6"/>
  <c r="O201" i="6"/>
  <c r="N201" i="6"/>
  <c r="Y200" i="6"/>
  <c r="O200" i="6"/>
  <c r="N200" i="6"/>
  <c r="Y199" i="6"/>
  <c r="Y198" i="6"/>
  <c r="Y197" i="6"/>
  <c r="X197" i="6"/>
  <c r="U197" i="6"/>
  <c r="Y196" i="6"/>
  <c r="O196" i="6"/>
  <c r="N196" i="6"/>
  <c r="Y195" i="6"/>
  <c r="O195" i="6"/>
  <c r="N195" i="6"/>
  <c r="Y194" i="6"/>
  <c r="X192" i="6" s="1"/>
  <c r="Y193" i="6"/>
  <c r="Y192" i="6"/>
  <c r="U192" i="6"/>
  <c r="Y191" i="6"/>
  <c r="O191" i="6"/>
  <c r="N191" i="6"/>
  <c r="Y190" i="6"/>
  <c r="O190" i="6"/>
  <c r="N190" i="6"/>
  <c r="Y189" i="6"/>
  <c r="Y188" i="6"/>
  <c r="X187" i="6" s="1"/>
  <c r="Y187" i="6"/>
  <c r="U187" i="6"/>
  <c r="Y186" i="6"/>
  <c r="O186" i="6"/>
  <c r="N186" i="6"/>
  <c r="Y185" i="6"/>
  <c r="O185" i="6"/>
  <c r="N185" i="6"/>
  <c r="Y184" i="6"/>
  <c r="Y183" i="6"/>
  <c r="Y182" i="6"/>
  <c r="X182" i="6" s="1"/>
  <c r="U182" i="6"/>
  <c r="Y181" i="6"/>
  <c r="O181" i="6"/>
  <c r="N181" i="6"/>
  <c r="Y180" i="6"/>
  <c r="O180" i="6"/>
  <c r="N180" i="6"/>
  <c r="Y179" i="6"/>
  <c r="Y178" i="6"/>
  <c r="Y177" i="6"/>
  <c r="X177" i="6"/>
  <c r="U177" i="6"/>
  <c r="Y176" i="6"/>
  <c r="O176" i="6"/>
  <c r="N176" i="6"/>
  <c r="Y175" i="6"/>
  <c r="O175" i="6"/>
  <c r="N175" i="6"/>
  <c r="Y174" i="6"/>
  <c r="X172" i="6" s="1"/>
  <c r="Y173" i="6"/>
  <c r="Y172" i="6"/>
  <c r="U172" i="6"/>
  <c r="Y171" i="6"/>
  <c r="O171" i="6"/>
  <c r="N171" i="6"/>
  <c r="Y170" i="6"/>
  <c r="O170" i="6"/>
  <c r="N170" i="6"/>
  <c r="Y169" i="6"/>
  <c r="Y168" i="6"/>
  <c r="X167" i="6" s="1"/>
  <c r="Y167" i="6"/>
  <c r="U167" i="6"/>
  <c r="Y166" i="6"/>
  <c r="O166" i="6"/>
  <c r="N166" i="6"/>
  <c r="Y165" i="6"/>
  <c r="O165" i="6"/>
  <c r="N165" i="6"/>
  <c r="Y164" i="6"/>
  <c r="Y163" i="6"/>
  <c r="Y162" i="6"/>
  <c r="X162" i="6" s="1"/>
  <c r="U162" i="6"/>
  <c r="Y161" i="6"/>
  <c r="O161" i="6"/>
  <c r="N161" i="6"/>
  <c r="Y160" i="6"/>
  <c r="O160" i="6"/>
  <c r="N160" i="6"/>
  <c r="Y159" i="6"/>
  <c r="Y158" i="6"/>
  <c r="Y157" i="6"/>
  <c r="X157" i="6"/>
  <c r="U157" i="6"/>
  <c r="Y156" i="6"/>
  <c r="O156" i="6"/>
  <c r="N156" i="6"/>
  <c r="Y155" i="6"/>
  <c r="O155" i="6"/>
  <c r="N155" i="6"/>
  <c r="Y154" i="6"/>
  <c r="X152" i="6" s="1"/>
  <c r="Y153" i="6"/>
  <c r="Y152" i="6"/>
  <c r="U152" i="6"/>
  <c r="Y151" i="6"/>
  <c r="O151" i="6"/>
  <c r="N151" i="6"/>
  <c r="Y150" i="6"/>
  <c r="O150" i="6"/>
  <c r="N150" i="6"/>
  <c r="Y149" i="6"/>
  <c r="Y148" i="6"/>
  <c r="X147" i="6" s="1"/>
  <c r="Y147" i="6"/>
  <c r="U147" i="6"/>
  <c r="Y146" i="6"/>
  <c r="O146" i="6"/>
  <c r="N146" i="6"/>
  <c r="Y145" i="6"/>
  <c r="O145" i="6"/>
  <c r="N145" i="6"/>
  <c r="Y144" i="6"/>
  <c r="Y143" i="6"/>
  <c r="Y142" i="6"/>
  <c r="X142" i="6" s="1"/>
  <c r="U142" i="6"/>
  <c r="Y141" i="6"/>
  <c r="O141" i="6"/>
  <c r="N141" i="6"/>
  <c r="Y140" i="6"/>
  <c r="O140" i="6"/>
  <c r="N140" i="6"/>
  <c r="Y139" i="6"/>
  <c r="Y138" i="6"/>
  <c r="Y137" i="6"/>
  <c r="X137" i="6"/>
  <c r="U137" i="6"/>
  <c r="Y136" i="6"/>
  <c r="O136" i="6"/>
  <c r="N136" i="6"/>
  <c r="Y135" i="6"/>
  <c r="O135" i="6"/>
  <c r="N135" i="6"/>
  <c r="Y134" i="6"/>
  <c r="X132" i="6" s="1"/>
  <c r="Y133" i="6"/>
  <c r="Y132" i="6"/>
  <c r="U132" i="6"/>
  <c r="Y131" i="6"/>
  <c r="O131" i="6"/>
  <c r="N131" i="6"/>
  <c r="Y130" i="6"/>
  <c r="O130" i="6"/>
  <c r="N130" i="6"/>
  <c r="Y129" i="6"/>
  <c r="Y128" i="6"/>
  <c r="Y127" i="6"/>
  <c r="X127" i="6" s="1"/>
  <c r="U127" i="6"/>
  <c r="Y126" i="6"/>
  <c r="O126" i="6"/>
  <c r="N126" i="6"/>
  <c r="Y125" i="6"/>
  <c r="O125" i="6"/>
  <c r="N125" i="6"/>
  <c r="Y124" i="6"/>
  <c r="Y123" i="6"/>
  <c r="Y122" i="6"/>
  <c r="X122" i="6" s="1"/>
  <c r="U122" i="6"/>
  <c r="Y121" i="6"/>
  <c r="O121" i="6"/>
  <c r="N121" i="6"/>
  <c r="Y120" i="6"/>
  <c r="O120" i="6"/>
  <c r="N120" i="6"/>
  <c r="Y119" i="6"/>
  <c r="Y118" i="6"/>
  <c r="Y117" i="6"/>
  <c r="X117" i="6"/>
  <c r="U117" i="6"/>
  <c r="Y116" i="6"/>
  <c r="O116" i="6"/>
  <c r="N116" i="6"/>
  <c r="Y115" i="6"/>
  <c r="O115" i="6"/>
  <c r="N115" i="6"/>
  <c r="Y114" i="6"/>
  <c r="X112" i="6" s="1"/>
  <c r="Y113" i="6"/>
  <c r="Y112" i="6"/>
  <c r="U112" i="6"/>
  <c r="Y111" i="6"/>
  <c r="O111" i="6"/>
  <c r="N111" i="6"/>
  <c r="Y110" i="6"/>
  <c r="O110" i="6"/>
  <c r="N110" i="6"/>
  <c r="Y109" i="6"/>
  <c r="Y108" i="6"/>
  <c r="Y107" i="6"/>
  <c r="X107" i="6"/>
  <c r="U107" i="6"/>
  <c r="Y106" i="6"/>
  <c r="O106" i="6"/>
  <c r="N106" i="6"/>
  <c r="Y105" i="6"/>
  <c r="O105" i="6"/>
  <c r="N105" i="6"/>
  <c r="Y104" i="6"/>
  <c r="X102" i="6" s="1"/>
  <c r="Y103" i="6"/>
  <c r="Y102" i="6"/>
  <c r="U102" i="6"/>
  <c r="Y101" i="6"/>
  <c r="O101" i="6"/>
  <c r="N101" i="6"/>
  <c r="Y100" i="6"/>
  <c r="O100" i="6"/>
  <c r="N100" i="6"/>
  <c r="Y99" i="6"/>
  <c r="Y98" i="6"/>
  <c r="Y97" i="6"/>
  <c r="X97" i="6"/>
  <c r="U97" i="6"/>
  <c r="Y96" i="6"/>
  <c r="O96" i="6"/>
  <c r="N96" i="6"/>
  <c r="Y95" i="6"/>
  <c r="O95" i="6"/>
  <c r="N95" i="6"/>
  <c r="Y94" i="6"/>
  <c r="X92" i="6" s="1"/>
  <c r="Y93" i="6"/>
  <c r="Y92" i="6"/>
  <c r="U92" i="6"/>
  <c r="Y91" i="6"/>
  <c r="O91" i="6"/>
  <c r="N91" i="6"/>
  <c r="Y90" i="6"/>
  <c r="O90" i="6"/>
  <c r="N90" i="6"/>
  <c r="Y89" i="6"/>
  <c r="Y88" i="6"/>
  <c r="Y87" i="6"/>
  <c r="X87" i="6" s="1"/>
  <c r="U87" i="6"/>
  <c r="Y86" i="6"/>
  <c r="O86" i="6"/>
  <c r="N86" i="6"/>
  <c r="Y85" i="6"/>
  <c r="O85" i="6"/>
  <c r="N85" i="6"/>
  <c r="Y84" i="6"/>
  <c r="Y83" i="6"/>
  <c r="Y82" i="6"/>
  <c r="X82" i="6" s="1"/>
  <c r="U82" i="6"/>
  <c r="Y81" i="6"/>
  <c r="O81" i="6"/>
  <c r="N81" i="6"/>
  <c r="Y80" i="6"/>
  <c r="O80" i="6"/>
  <c r="N80" i="6"/>
  <c r="Y79" i="6"/>
  <c r="Y78" i="6"/>
  <c r="Y77" i="6"/>
  <c r="X77" i="6"/>
  <c r="U77" i="6"/>
  <c r="Y76" i="6"/>
  <c r="O76" i="6"/>
  <c r="N76" i="6"/>
  <c r="Y75" i="6"/>
  <c r="O75" i="6"/>
  <c r="N75" i="6"/>
  <c r="Y74" i="6"/>
  <c r="X72" i="6" s="1"/>
  <c r="Y73" i="6"/>
  <c r="Y72" i="6"/>
  <c r="U72" i="6"/>
  <c r="Y71" i="6"/>
  <c r="O71" i="6"/>
  <c r="N71" i="6"/>
  <c r="Y70" i="6"/>
  <c r="O70" i="6"/>
  <c r="N70" i="6"/>
  <c r="Y69" i="6"/>
  <c r="Y68" i="6"/>
  <c r="Y67" i="6"/>
  <c r="X67" i="6" s="1"/>
  <c r="U67" i="6"/>
  <c r="Y66" i="6"/>
  <c r="O66" i="6"/>
  <c r="N66" i="6"/>
  <c r="Y65" i="6"/>
  <c r="O65" i="6"/>
  <c r="N65" i="6"/>
  <c r="Y64" i="6"/>
  <c r="Y63" i="6"/>
  <c r="Y62" i="6"/>
  <c r="X62" i="6" s="1"/>
  <c r="U62" i="6"/>
  <c r="Y61" i="6"/>
  <c r="O61" i="6"/>
  <c r="N61" i="6"/>
  <c r="Y60" i="6"/>
  <c r="O60" i="6"/>
  <c r="N60" i="6"/>
  <c r="Y59" i="6"/>
  <c r="Y58" i="6"/>
  <c r="Y57" i="6"/>
  <c r="X57" i="6"/>
  <c r="U57" i="6"/>
  <c r="Y17" i="6"/>
  <c r="Y18" i="6"/>
  <c r="Y19" i="6"/>
  <c r="N20" i="6"/>
  <c r="O20" i="6"/>
  <c r="Y20" i="6"/>
  <c r="N21" i="6"/>
  <c r="O21" i="6"/>
  <c r="Y21" i="6"/>
  <c r="Y22" i="6"/>
  <c r="Y23" i="6"/>
  <c r="Y24" i="6"/>
  <c r="N25" i="6"/>
  <c r="O25" i="6"/>
  <c r="Y25" i="6"/>
  <c r="N26" i="6"/>
  <c r="O26" i="6"/>
  <c r="Y26" i="6"/>
  <c r="Y27" i="6"/>
  <c r="Y28" i="6"/>
  <c r="Y29" i="6"/>
  <c r="N30" i="6"/>
  <c r="O30" i="6"/>
  <c r="Y30" i="6"/>
  <c r="N31" i="6"/>
  <c r="O31" i="6"/>
  <c r="Y31" i="6"/>
  <c r="Y32" i="6"/>
  <c r="Y33" i="6"/>
  <c r="Y34" i="6"/>
  <c r="N35" i="6"/>
  <c r="O35" i="6"/>
  <c r="Y35" i="6"/>
  <c r="N36" i="6"/>
  <c r="O36" i="6"/>
  <c r="Y36" i="6"/>
  <c r="Y37" i="6"/>
  <c r="X37" i="6" s="1"/>
  <c r="Y38" i="6"/>
  <c r="Y39" i="6"/>
  <c r="N40" i="6"/>
  <c r="O40" i="6"/>
  <c r="Y40" i="6"/>
  <c r="N41" i="6"/>
  <c r="O41" i="6"/>
  <c r="Y41" i="6"/>
  <c r="U42" i="6"/>
  <c r="X42" i="6"/>
  <c r="Y42" i="6"/>
  <c r="Y43" i="6"/>
  <c r="Y44" i="6"/>
  <c r="N45" i="6"/>
  <c r="O45" i="6"/>
  <c r="Y45" i="6"/>
  <c r="N46" i="6"/>
  <c r="O46" i="6"/>
  <c r="Y46" i="6"/>
  <c r="U47" i="6"/>
  <c r="Y47" i="6"/>
  <c r="X47" i="6" s="1"/>
  <c r="Y48" i="6"/>
  <c r="Y49" i="6"/>
  <c r="N50" i="6"/>
  <c r="O50" i="6"/>
  <c r="Y50" i="6"/>
  <c r="N51" i="6"/>
  <c r="O51" i="6"/>
  <c r="Y51" i="6"/>
  <c r="U52" i="6"/>
  <c r="Y52" i="6"/>
  <c r="Y53" i="6"/>
  <c r="X52" i="6" s="1"/>
  <c r="Y54" i="6"/>
  <c r="N55" i="6"/>
  <c r="O55" i="6"/>
  <c r="Y55" i="6"/>
  <c r="N56" i="6"/>
  <c r="O56" i="6"/>
  <c r="Y56" i="6"/>
  <c r="Y12" i="6"/>
  <c r="V513" i="3"/>
  <c r="M513" i="3"/>
  <c r="L513" i="3"/>
  <c r="V512" i="3"/>
  <c r="M512" i="3"/>
  <c r="L512" i="3"/>
  <c r="V511" i="3"/>
  <c r="M511" i="3"/>
  <c r="L511" i="3"/>
  <c r="V510" i="3"/>
  <c r="M510" i="3"/>
  <c r="L510" i="3"/>
  <c r="V509" i="3"/>
  <c r="S509" i="3"/>
  <c r="M509" i="3"/>
  <c r="L509" i="3"/>
  <c r="V508" i="3"/>
  <c r="M508" i="3"/>
  <c r="L508" i="3"/>
  <c r="V507" i="3"/>
  <c r="M507" i="3"/>
  <c r="L507" i="3"/>
  <c r="V506" i="3"/>
  <c r="M506" i="3"/>
  <c r="L506" i="3"/>
  <c r="V505" i="3"/>
  <c r="M505" i="3"/>
  <c r="L505" i="3"/>
  <c r="V504" i="3"/>
  <c r="S504" i="3"/>
  <c r="M504" i="3"/>
  <c r="L504" i="3"/>
  <c r="V503" i="3"/>
  <c r="M503" i="3"/>
  <c r="L503" i="3"/>
  <c r="V502" i="3"/>
  <c r="M502" i="3"/>
  <c r="L502" i="3"/>
  <c r="V501" i="3"/>
  <c r="M501" i="3"/>
  <c r="L501" i="3"/>
  <c r="V500" i="3"/>
  <c r="M500" i="3"/>
  <c r="L500" i="3"/>
  <c r="V499" i="3"/>
  <c r="S499" i="3"/>
  <c r="M499" i="3"/>
  <c r="L499" i="3"/>
  <c r="V498" i="3"/>
  <c r="M498" i="3"/>
  <c r="L498" i="3"/>
  <c r="V497" i="3"/>
  <c r="M497" i="3"/>
  <c r="L497" i="3"/>
  <c r="V496" i="3"/>
  <c r="M496" i="3"/>
  <c r="L496" i="3"/>
  <c r="V495" i="3"/>
  <c r="M495" i="3"/>
  <c r="L495" i="3"/>
  <c r="V494" i="3"/>
  <c r="S494" i="3"/>
  <c r="M494" i="3"/>
  <c r="L494" i="3"/>
  <c r="V493" i="3"/>
  <c r="M493" i="3"/>
  <c r="L493" i="3"/>
  <c r="V492" i="3"/>
  <c r="M492" i="3"/>
  <c r="L492" i="3"/>
  <c r="V491" i="3"/>
  <c r="M491" i="3"/>
  <c r="L491" i="3"/>
  <c r="V490" i="3"/>
  <c r="M490" i="3"/>
  <c r="L490" i="3"/>
  <c r="V489" i="3"/>
  <c r="S489" i="3"/>
  <c r="M489" i="3"/>
  <c r="L489" i="3"/>
  <c r="V488" i="3"/>
  <c r="M488" i="3"/>
  <c r="L488" i="3"/>
  <c r="V487" i="3"/>
  <c r="M487" i="3"/>
  <c r="L487" i="3"/>
  <c r="V486" i="3"/>
  <c r="M486" i="3"/>
  <c r="L486" i="3"/>
  <c r="V485" i="3"/>
  <c r="M485" i="3"/>
  <c r="L485" i="3"/>
  <c r="V484" i="3"/>
  <c r="S484" i="3"/>
  <c r="M484" i="3"/>
  <c r="L484" i="3"/>
  <c r="V483" i="3"/>
  <c r="M483" i="3"/>
  <c r="L483" i="3"/>
  <c r="V482" i="3"/>
  <c r="M482" i="3"/>
  <c r="L482" i="3"/>
  <c r="V481" i="3"/>
  <c r="M481" i="3"/>
  <c r="L481" i="3"/>
  <c r="V480" i="3"/>
  <c r="M480" i="3"/>
  <c r="L480" i="3"/>
  <c r="V479" i="3"/>
  <c r="S479" i="3"/>
  <c r="M479" i="3"/>
  <c r="L479" i="3"/>
  <c r="V478" i="3"/>
  <c r="M478" i="3"/>
  <c r="L478" i="3"/>
  <c r="V477" i="3"/>
  <c r="M477" i="3"/>
  <c r="L477" i="3"/>
  <c r="V476" i="3"/>
  <c r="M476" i="3"/>
  <c r="L476" i="3"/>
  <c r="V475" i="3"/>
  <c r="M475" i="3"/>
  <c r="L475" i="3"/>
  <c r="V474" i="3"/>
  <c r="S474" i="3"/>
  <c r="M474" i="3"/>
  <c r="L474" i="3"/>
  <c r="V473" i="3"/>
  <c r="M473" i="3"/>
  <c r="L473" i="3"/>
  <c r="V472" i="3"/>
  <c r="M472" i="3"/>
  <c r="L472" i="3"/>
  <c r="V471" i="3"/>
  <c r="M471" i="3"/>
  <c r="L471" i="3"/>
  <c r="V470" i="3"/>
  <c r="M470" i="3"/>
  <c r="L470" i="3"/>
  <c r="V469" i="3"/>
  <c r="S469" i="3"/>
  <c r="M469" i="3"/>
  <c r="L469" i="3"/>
  <c r="V468" i="3"/>
  <c r="M468" i="3"/>
  <c r="L468" i="3"/>
  <c r="V467" i="3"/>
  <c r="M467" i="3"/>
  <c r="L467" i="3"/>
  <c r="V466" i="3"/>
  <c r="M466" i="3"/>
  <c r="L466" i="3"/>
  <c r="V465" i="3"/>
  <c r="M465" i="3"/>
  <c r="L465" i="3"/>
  <c r="V464" i="3"/>
  <c r="S464" i="3"/>
  <c r="M464" i="3"/>
  <c r="L464" i="3"/>
  <c r="V463" i="3"/>
  <c r="M463" i="3"/>
  <c r="L463" i="3"/>
  <c r="V462" i="3"/>
  <c r="M462" i="3"/>
  <c r="L462" i="3"/>
  <c r="V461" i="3"/>
  <c r="M461" i="3"/>
  <c r="L461" i="3"/>
  <c r="V460" i="3"/>
  <c r="M460" i="3"/>
  <c r="L460" i="3"/>
  <c r="V459" i="3"/>
  <c r="S459" i="3"/>
  <c r="M459" i="3"/>
  <c r="L459" i="3"/>
  <c r="V458" i="3"/>
  <c r="M458" i="3"/>
  <c r="L458" i="3"/>
  <c r="V457" i="3"/>
  <c r="M457" i="3"/>
  <c r="L457" i="3"/>
  <c r="V456" i="3"/>
  <c r="M456" i="3"/>
  <c r="L456" i="3"/>
  <c r="V455" i="3"/>
  <c r="M455" i="3"/>
  <c r="L455" i="3"/>
  <c r="V454" i="3"/>
  <c r="S454" i="3"/>
  <c r="M454" i="3"/>
  <c r="L454" i="3"/>
  <c r="V453" i="3"/>
  <c r="M453" i="3"/>
  <c r="L453" i="3"/>
  <c r="V452" i="3"/>
  <c r="M452" i="3"/>
  <c r="L452" i="3"/>
  <c r="V451" i="3"/>
  <c r="M451" i="3"/>
  <c r="L451" i="3"/>
  <c r="V450" i="3"/>
  <c r="M450" i="3"/>
  <c r="L450" i="3"/>
  <c r="V449" i="3"/>
  <c r="S449" i="3"/>
  <c r="M449" i="3"/>
  <c r="L449" i="3"/>
  <c r="V448" i="3"/>
  <c r="M448" i="3"/>
  <c r="L448" i="3"/>
  <c r="V447" i="3"/>
  <c r="M447" i="3"/>
  <c r="L447" i="3"/>
  <c r="V446" i="3"/>
  <c r="M446" i="3"/>
  <c r="L446" i="3"/>
  <c r="V445" i="3"/>
  <c r="M445" i="3"/>
  <c r="L445" i="3"/>
  <c r="V444" i="3"/>
  <c r="S444" i="3"/>
  <c r="M444" i="3"/>
  <c r="L444" i="3"/>
  <c r="V443" i="3"/>
  <c r="M443" i="3"/>
  <c r="L443" i="3"/>
  <c r="V442" i="3"/>
  <c r="M442" i="3"/>
  <c r="L442" i="3"/>
  <c r="V441" i="3"/>
  <c r="M441" i="3"/>
  <c r="L441" i="3"/>
  <c r="V440" i="3"/>
  <c r="M440" i="3"/>
  <c r="L440" i="3"/>
  <c r="V439" i="3"/>
  <c r="S439" i="3"/>
  <c r="M439" i="3"/>
  <c r="L439" i="3"/>
  <c r="V438" i="3"/>
  <c r="M438" i="3"/>
  <c r="L438" i="3"/>
  <c r="V437" i="3"/>
  <c r="M437" i="3"/>
  <c r="L437" i="3"/>
  <c r="V436" i="3"/>
  <c r="M436" i="3"/>
  <c r="L436" i="3"/>
  <c r="V435" i="3"/>
  <c r="M435" i="3"/>
  <c r="L435" i="3"/>
  <c r="V434" i="3"/>
  <c r="S434" i="3"/>
  <c r="M434" i="3"/>
  <c r="L434" i="3"/>
  <c r="V433" i="3"/>
  <c r="M433" i="3"/>
  <c r="L433" i="3"/>
  <c r="V432" i="3"/>
  <c r="M432" i="3"/>
  <c r="L432" i="3"/>
  <c r="V431" i="3"/>
  <c r="M431" i="3"/>
  <c r="L431" i="3"/>
  <c r="V430" i="3"/>
  <c r="M430" i="3"/>
  <c r="L430" i="3"/>
  <c r="V429" i="3"/>
  <c r="S429" i="3"/>
  <c r="M429" i="3"/>
  <c r="L429" i="3"/>
  <c r="V428" i="3"/>
  <c r="M428" i="3"/>
  <c r="L428" i="3"/>
  <c r="V427" i="3"/>
  <c r="M427" i="3"/>
  <c r="L427" i="3"/>
  <c r="V426" i="3"/>
  <c r="M426" i="3"/>
  <c r="L426" i="3"/>
  <c r="V425" i="3"/>
  <c r="M425" i="3"/>
  <c r="L425" i="3"/>
  <c r="V424" i="3"/>
  <c r="S424" i="3"/>
  <c r="M424" i="3"/>
  <c r="L424" i="3"/>
  <c r="V423" i="3"/>
  <c r="M423" i="3"/>
  <c r="L423" i="3"/>
  <c r="V422" i="3"/>
  <c r="M422" i="3"/>
  <c r="L422" i="3"/>
  <c r="V421" i="3"/>
  <c r="M421" i="3"/>
  <c r="L421" i="3"/>
  <c r="V420" i="3"/>
  <c r="M420" i="3"/>
  <c r="L420" i="3"/>
  <c r="V419" i="3"/>
  <c r="S419" i="3"/>
  <c r="M419" i="3"/>
  <c r="L419" i="3"/>
  <c r="V418" i="3"/>
  <c r="M418" i="3"/>
  <c r="L418" i="3"/>
  <c r="V417" i="3"/>
  <c r="M417" i="3"/>
  <c r="L417" i="3"/>
  <c r="V416" i="3"/>
  <c r="M416" i="3"/>
  <c r="L416" i="3"/>
  <c r="V415" i="3"/>
  <c r="M415" i="3"/>
  <c r="L415" i="3"/>
  <c r="V414" i="3"/>
  <c r="S414" i="3"/>
  <c r="M414" i="3"/>
  <c r="L414" i="3"/>
  <c r="V413" i="3"/>
  <c r="M413" i="3"/>
  <c r="L413" i="3"/>
  <c r="V412" i="3"/>
  <c r="M412" i="3"/>
  <c r="L412" i="3"/>
  <c r="V411" i="3"/>
  <c r="M411" i="3"/>
  <c r="L411" i="3"/>
  <c r="V410" i="3"/>
  <c r="M410" i="3"/>
  <c r="L410" i="3"/>
  <c r="V409" i="3"/>
  <c r="S409" i="3"/>
  <c r="M409" i="3"/>
  <c r="L409" i="3"/>
  <c r="V408" i="3"/>
  <c r="M408" i="3"/>
  <c r="L408" i="3"/>
  <c r="V407" i="3"/>
  <c r="M407" i="3"/>
  <c r="L407" i="3"/>
  <c r="V406" i="3"/>
  <c r="M406" i="3"/>
  <c r="L406" i="3"/>
  <c r="V405" i="3"/>
  <c r="M405" i="3"/>
  <c r="L405" i="3"/>
  <c r="V404" i="3"/>
  <c r="S404" i="3"/>
  <c r="M404" i="3"/>
  <c r="L404" i="3"/>
  <c r="V403" i="3"/>
  <c r="M403" i="3"/>
  <c r="L403" i="3"/>
  <c r="V402" i="3"/>
  <c r="M402" i="3"/>
  <c r="L402" i="3"/>
  <c r="V401" i="3"/>
  <c r="M401" i="3"/>
  <c r="L401" i="3"/>
  <c r="V400" i="3"/>
  <c r="M400" i="3"/>
  <c r="L400" i="3"/>
  <c r="V399" i="3"/>
  <c r="S399" i="3"/>
  <c r="M399" i="3"/>
  <c r="L399" i="3"/>
  <c r="V398" i="3"/>
  <c r="M398" i="3"/>
  <c r="L398" i="3"/>
  <c r="V397" i="3"/>
  <c r="M397" i="3"/>
  <c r="L397" i="3"/>
  <c r="V396" i="3"/>
  <c r="M396" i="3"/>
  <c r="L396" i="3"/>
  <c r="V395" i="3"/>
  <c r="M395" i="3"/>
  <c r="L395" i="3"/>
  <c r="V394" i="3"/>
  <c r="S394" i="3"/>
  <c r="M394" i="3"/>
  <c r="L394" i="3"/>
  <c r="V393" i="3"/>
  <c r="M393" i="3"/>
  <c r="L393" i="3"/>
  <c r="V392" i="3"/>
  <c r="M392" i="3"/>
  <c r="L392" i="3"/>
  <c r="V391" i="3"/>
  <c r="M391" i="3"/>
  <c r="L391" i="3"/>
  <c r="V390" i="3"/>
  <c r="M390" i="3"/>
  <c r="L390" i="3"/>
  <c r="V389" i="3"/>
  <c r="S389" i="3"/>
  <c r="M389" i="3"/>
  <c r="L389" i="3"/>
  <c r="V388" i="3"/>
  <c r="M388" i="3"/>
  <c r="L388" i="3"/>
  <c r="V387" i="3"/>
  <c r="M387" i="3"/>
  <c r="L387" i="3"/>
  <c r="V386" i="3"/>
  <c r="M386" i="3"/>
  <c r="L386" i="3"/>
  <c r="V385" i="3"/>
  <c r="M385" i="3"/>
  <c r="L385" i="3"/>
  <c r="V384" i="3"/>
  <c r="S384" i="3"/>
  <c r="M384" i="3"/>
  <c r="L384" i="3"/>
  <c r="V383" i="3"/>
  <c r="M383" i="3"/>
  <c r="L383" i="3"/>
  <c r="V382" i="3"/>
  <c r="M382" i="3"/>
  <c r="L382" i="3"/>
  <c r="V381" i="3"/>
  <c r="M381" i="3"/>
  <c r="L381" i="3"/>
  <c r="V380" i="3"/>
  <c r="M380" i="3"/>
  <c r="L380" i="3"/>
  <c r="V379" i="3"/>
  <c r="S379" i="3"/>
  <c r="M379" i="3"/>
  <c r="L379" i="3"/>
  <c r="V378" i="3"/>
  <c r="M378" i="3"/>
  <c r="L378" i="3"/>
  <c r="V377" i="3"/>
  <c r="M377" i="3"/>
  <c r="L377" i="3"/>
  <c r="V376" i="3"/>
  <c r="M376" i="3"/>
  <c r="L376" i="3"/>
  <c r="V375" i="3"/>
  <c r="M375" i="3"/>
  <c r="L375" i="3"/>
  <c r="V374" i="3"/>
  <c r="S374" i="3"/>
  <c r="M374" i="3"/>
  <c r="L374" i="3"/>
  <c r="V373" i="3"/>
  <c r="M373" i="3"/>
  <c r="L373" i="3"/>
  <c r="V372" i="3"/>
  <c r="M372" i="3"/>
  <c r="L372" i="3"/>
  <c r="V371" i="3"/>
  <c r="M371" i="3"/>
  <c r="L371" i="3"/>
  <c r="V370" i="3"/>
  <c r="M370" i="3"/>
  <c r="L370" i="3"/>
  <c r="V369" i="3"/>
  <c r="S369" i="3"/>
  <c r="M369" i="3"/>
  <c r="L369" i="3"/>
  <c r="V368" i="3"/>
  <c r="M368" i="3"/>
  <c r="L368" i="3"/>
  <c r="V367" i="3"/>
  <c r="M367" i="3"/>
  <c r="L367" i="3"/>
  <c r="V366" i="3"/>
  <c r="M366" i="3"/>
  <c r="L366" i="3"/>
  <c r="V365" i="3"/>
  <c r="M365" i="3"/>
  <c r="L365" i="3"/>
  <c r="V364" i="3"/>
  <c r="S364" i="3"/>
  <c r="M364" i="3"/>
  <c r="L364" i="3"/>
  <c r="V363" i="3"/>
  <c r="M363" i="3"/>
  <c r="L363" i="3"/>
  <c r="V362" i="3"/>
  <c r="M362" i="3"/>
  <c r="L362" i="3"/>
  <c r="V361" i="3"/>
  <c r="M361" i="3"/>
  <c r="L361" i="3"/>
  <c r="V360" i="3"/>
  <c r="M360" i="3"/>
  <c r="L360" i="3"/>
  <c r="V359" i="3"/>
  <c r="S359" i="3"/>
  <c r="M359" i="3"/>
  <c r="L359" i="3"/>
  <c r="V358" i="3"/>
  <c r="M358" i="3"/>
  <c r="L358" i="3"/>
  <c r="V357" i="3"/>
  <c r="M357" i="3"/>
  <c r="L357" i="3"/>
  <c r="V356" i="3"/>
  <c r="M356" i="3"/>
  <c r="L356" i="3"/>
  <c r="V355" i="3"/>
  <c r="M355" i="3"/>
  <c r="L355" i="3"/>
  <c r="V354" i="3"/>
  <c r="S354" i="3"/>
  <c r="M354" i="3"/>
  <c r="L354" i="3"/>
  <c r="V353" i="3"/>
  <c r="M353" i="3"/>
  <c r="L353" i="3"/>
  <c r="V352" i="3"/>
  <c r="M352" i="3"/>
  <c r="L352" i="3"/>
  <c r="V351" i="3"/>
  <c r="M351" i="3"/>
  <c r="L351" i="3"/>
  <c r="V350" i="3"/>
  <c r="M350" i="3"/>
  <c r="L350" i="3"/>
  <c r="V349" i="3"/>
  <c r="S349" i="3"/>
  <c r="M349" i="3"/>
  <c r="L349" i="3"/>
  <c r="V348" i="3"/>
  <c r="M348" i="3"/>
  <c r="L348" i="3"/>
  <c r="V347" i="3"/>
  <c r="M347" i="3"/>
  <c r="L347" i="3"/>
  <c r="V346" i="3"/>
  <c r="M346" i="3"/>
  <c r="L346" i="3"/>
  <c r="V345" i="3"/>
  <c r="M345" i="3"/>
  <c r="L345" i="3"/>
  <c r="V344" i="3"/>
  <c r="S344" i="3"/>
  <c r="M344" i="3"/>
  <c r="L344" i="3"/>
  <c r="V343" i="3"/>
  <c r="M343" i="3"/>
  <c r="L343" i="3"/>
  <c r="V342" i="3"/>
  <c r="M342" i="3"/>
  <c r="L342" i="3"/>
  <c r="V341" i="3"/>
  <c r="M341" i="3"/>
  <c r="L341" i="3"/>
  <c r="V340" i="3"/>
  <c r="M340" i="3"/>
  <c r="L340" i="3"/>
  <c r="V339" i="3"/>
  <c r="S339" i="3"/>
  <c r="M339" i="3"/>
  <c r="L339" i="3"/>
  <c r="V338" i="3"/>
  <c r="M338" i="3"/>
  <c r="L338" i="3"/>
  <c r="V337" i="3"/>
  <c r="M337" i="3"/>
  <c r="L337" i="3"/>
  <c r="V336" i="3"/>
  <c r="M336" i="3"/>
  <c r="L336" i="3"/>
  <c r="V335" i="3"/>
  <c r="M335" i="3"/>
  <c r="L335" i="3"/>
  <c r="V334" i="3"/>
  <c r="S334" i="3"/>
  <c r="M334" i="3"/>
  <c r="L334" i="3"/>
  <c r="V333" i="3"/>
  <c r="M333" i="3"/>
  <c r="L333" i="3"/>
  <c r="V332" i="3"/>
  <c r="M332" i="3"/>
  <c r="L332" i="3"/>
  <c r="V331" i="3"/>
  <c r="M331" i="3"/>
  <c r="L331" i="3"/>
  <c r="V330" i="3"/>
  <c r="M330" i="3"/>
  <c r="L330" i="3"/>
  <c r="V329" i="3"/>
  <c r="S329" i="3"/>
  <c r="M329" i="3"/>
  <c r="L329" i="3"/>
  <c r="V328" i="3"/>
  <c r="M328" i="3"/>
  <c r="L328" i="3"/>
  <c r="V327" i="3"/>
  <c r="M327" i="3"/>
  <c r="L327" i="3"/>
  <c r="V326" i="3"/>
  <c r="M326" i="3"/>
  <c r="L326" i="3"/>
  <c r="V325" i="3"/>
  <c r="M325" i="3"/>
  <c r="L325" i="3"/>
  <c r="V324" i="3"/>
  <c r="S324" i="3"/>
  <c r="M324" i="3"/>
  <c r="L324" i="3"/>
  <c r="V323" i="3"/>
  <c r="M323" i="3"/>
  <c r="L323" i="3"/>
  <c r="V322" i="3"/>
  <c r="M322" i="3"/>
  <c r="L322" i="3"/>
  <c r="V321" i="3"/>
  <c r="M321" i="3"/>
  <c r="L321" i="3"/>
  <c r="V320" i="3"/>
  <c r="M320" i="3"/>
  <c r="L320" i="3"/>
  <c r="V319" i="3"/>
  <c r="S319" i="3"/>
  <c r="M319" i="3"/>
  <c r="L319" i="3"/>
  <c r="V318" i="3"/>
  <c r="M318" i="3"/>
  <c r="L318" i="3"/>
  <c r="V317" i="3"/>
  <c r="M317" i="3"/>
  <c r="L317" i="3"/>
  <c r="V316" i="3"/>
  <c r="M316" i="3"/>
  <c r="L316" i="3"/>
  <c r="V315" i="3"/>
  <c r="M315" i="3"/>
  <c r="L315" i="3"/>
  <c r="V314" i="3"/>
  <c r="S314" i="3"/>
  <c r="M314" i="3"/>
  <c r="L314" i="3"/>
  <c r="V313" i="3"/>
  <c r="M313" i="3"/>
  <c r="L313" i="3"/>
  <c r="V312" i="3"/>
  <c r="M312" i="3"/>
  <c r="L312" i="3"/>
  <c r="V311" i="3"/>
  <c r="M311" i="3"/>
  <c r="L311" i="3"/>
  <c r="V310" i="3"/>
  <c r="M310" i="3"/>
  <c r="L310" i="3"/>
  <c r="V309" i="3"/>
  <c r="S309" i="3"/>
  <c r="M309" i="3"/>
  <c r="L309" i="3"/>
  <c r="V308" i="3"/>
  <c r="M308" i="3"/>
  <c r="L308" i="3"/>
  <c r="V307" i="3"/>
  <c r="M307" i="3"/>
  <c r="L307" i="3"/>
  <c r="V306" i="3"/>
  <c r="M306" i="3"/>
  <c r="L306" i="3"/>
  <c r="V305" i="3"/>
  <c r="M305" i="3"/>
  <c r="L305" i="3"/>
  <c r="V304" i="3"/>
  <c r="S304" i="3"/>
  <c r="M304" i="3"/>
  <c r="L304" i="3"/>
  <c r="V303" i="3"/>
  <c r="M303" i="3"/>
  <c r="L303" i="3"/>
  <c r="V302" i="3"/>
  <c r="M302" i="3"/>
  <c r="L302" i="3"/>
  <c r="V301" i="3"/>
  <c r="M301" i="3"/>
  <c r="L301" i="3"/>
  <c r="V300" i="3"/>
  <c r="M300" i="3"/>
  <c r="L300" i="3"/>
  <c r="V299" i="3"/>
  <c r="S299" i="3"/>
  <c r="M299" i="3"/>
  <c r="L299" i="3"/>
  <c r="V298" i="3"/>
  <c r="M298" i="3"/>
  <c r="L298" i="3"/>
  <c r="V297" i="3"/>
  <c r="M297" i="3"/>
  <c r="L297" i="3"/>
  <c r="V296" i="3"/>
  <c r="M296" i="3"/>
  <c r="L296" i="3"/>
  <c r="V295" i="3"/>
  <c r="M295" i="3"/>
  <c r="L295" i="3"/>
  <c r="V294" i="3"/>
  <c r="S294" i="3"/>
  <c r="M294" i="3"/>
  <c r="L294" i="3"/>
  <c r="V293" i="3"/>
  <c r="M293" i="3"/>
  <c r="L293" i="3"/>
  <c r="V292" i="3"/>
  <c r="M292" i="3"/>
  <c r="L292" i="3"/>
  <c r="V291" i="3"/>
  <c r="M291" i="3"/>
  <c r="L291" i="3"/>
  <c r="V290" i="3"/>
  <c r="M290" i="3"/>
  <c r="L290" i="3"/>
  <c r="V289" i="3"/>
  <c r="S289" i="3"/>
  <c r="M289" i="3"/>
  <c r="L289" i="3"/>
  <c r="V288" i="3"/>
  <c r="M288" i="3"/>
  <c r="L288" i="3"/>
  <c r="V287" i="3"/>
  <c r="M287" i="3"/>
  <c r="L287" i="3"/>
  <c r="V286" i="3"/>
  <c r="M286" i="3"/>
  <c r="L286" i="3"/>
  <c r="V285" i="3"/>
  <c r="M285" i="3"/>
  <c r="L285" i="3"/>
  <c r="V284" i="3"/>
  <c r="S284" i="3"/>
  <c r="M284" i="3"/>
  <c r="L284" i="3"/>
  <c r="V283" i="3"/>
  <c r="M283" i="3"/>
  <c r="L283" i="3"/>
  <c r="V282" i="3"/>
  <c r="M282" i="3"/>
  <c r="L282" i="3"/>
  <c r="V281" i="3"/>
  <c r="M281" i="3"/>
  <c r="L281" i="3"/>
  <c r="V280" i="3"/>
  <c r="M280" i="3"/>
  <c r="L280" i="3"/>
  <c r="V279" i="3"/>
  <c r="S279" i="3"/>
  <c r="M279" i="3"/>
  <c r="L279" i="3"/>
  <c r="V278" i="3"/>
  <c r="M278" i="3"/>
  <c r="L278" i="3"/>
  <c r="V277" i="3"/>
  <c r="M277" i="3"/>
  <c r="L277" i="3"/>
  <c r="V276" i="3"/>
  <c r="M276" i="3"/>
  <c r="L276" i="3"/>
  <c r="V275" i="3"/>
  <c r="M275" i="3"/>
  <c r="L275" i="3"/>
  <c r="V274" i="3"/>
  <c r="S274" i="3"/>
  <c r="M274" i="3"/>
  <c r="L274" i="3"/>
  <c r="V273" i="3"/>
  <c r="M273" i="3"/>
  <c r="L273" i="3"/>
  <c r="V272" i="3"/>
  <c r="M272" i="3"/>
  <c r="L272" i="3"/>
  <c r="V271" i="3"/>
  <c r="M271" i="3"/>
  <c r="L271" i="3"/>
  <c r="V270" i="3"/>
  <c r="M270" i="3"/>
  <c r="L270" i="3"/>
  <c r="V269" i="3"/>
  <c r="S269" i="3"/>
  <c r="M269" i="3"/>
  <c r="L269" i="3"/>
  <c r="V268" i="3"/>
  <c r="M268" i="3"/>
  <c r="L268" i="3"/>
  <c r="V267" i="3"/>
  <c r="M267" i="3"/>
  <c r="L267" i="3"/>
  <c r="V266" i="3"/>
  <c r="M266" i="3"/>
  <c r="L266" i="3"/>
  <c r="V265" i="3"/>
  <c r="M265" i="3"/>
  <c r="L265" i="3"/>
  <c r="V264" i="3"/>
  <c r="S264" i="3"/>
  <c r="M264" i="3"/>
  <c r="L264" i="3"/>
  <c r="V263" i="3"/>
  <c r="M263" i="3"/>
  <c r="L263" i="3"/>
  <c r="V262" i="3"/>
  <c r="M262" i="3"/>
  <c r="L262" i="3"/>
  <c r="V261" i="3"/>
  <c r="M261" i="3"/>
  <c r="L261" i="3"/>
  <c r="V260" i="3"/>
  <c r="M260" i="3"/>
  <c r="L260" i="3"/>
  <c r="V259" i="3"/>
  <c r="S259" i="3"/>
  <c r="M259" i="3"/>
  <c r="L259" i="3"/>
  <c r="V258" i="3"/>
  <c r="M258" i="3"/>
  <c r="L258" i="3"/>
  <c r="V257" i="3"/>
  <c r="M257" i="3"/>
  <c r="L257" i="3"/>
  <c r="V256" i="3"/>
  <c r="M256" i="3"/>
  <c r="L256" i="3"/>
  <c r="V255" i="3"/>
  <c r="M255" i="3"/>
  <c r="L255" i="3"/>
  <c r="V254" i="3"/>
  <c r="S254" i="3"/>
  <c r="M254" i="3"/>
  <c r="L254" i="3"/>
  <c r="V253" i="3"/>
  <c r="M253" i="3"/>
  <c r="L253" i="3"/>
  <c r="V252" i="3"/>
  <c r="M252" i="3"/>
  <c r="L252" i="3"/>
  <c r="V251" i="3"/>
  <c r="M251" i="3"/>
  <c r="L251" i="3"/>
  <c r="V250" i="3"/>
  <c r="M250" i="3"/>
  <c r="L250" i="3"/>
  <c r="V249" i="3"/>
  <c r="S249" i="3"/>
  <c r="M249" i="3"/>
  <c r="L249" i="3"/>
  <c r="V248" i="3"/>
  <c r="M248" i="3"/>
  <c r="L248" i="3"/>
  <c r="V247" i="3"/>
  <c r="M247" i="3"/>
  <c r="L247" i="3"/>
  <c r="V246" i="3"/>
  <c r="M246" i="3"/>
  <c r="L246" i="3"/>
  <c r="V245" i="3"/>
  <c r="M245" i="3"/>
  <c r="L245" i="3"/>
  <c r="V244" i="3"/>
  <c r="S244" i="3"/>
  <c r="M244" i="3"/>
  <c r="L244" i="3"/>
  <c r="V243" i="3"/>
  <c r="M243" i="3"/>
  <c r="L243" i="3"/>
  <c r="V242" i="3"/>
  <c r="M242" i="3"/>
  <c r="L242" i="3"/>
  <c r="V241" i="3"/>
  <c r="M241" i="3"/>
  <c r="L241" i="3"/>
  <c r="V240" i="3"/>
  <c r="M240" i="3"/>
  <c r="L240" i="3"/>
  <c r="V239" i="3"/>
  <c r="S239" i="3"/>
  <c r="M239" i="3"/>
  <c r="L239" i="3"/>
  <c r="V238" i="3"/>
  <c r="M238" i="3"/>
  <c r="L238" i="3"/>
  <c r="V237" i="3"/>
  <c r="M237" i="3"/>
  <c r="L237" i="3"/>
  <c r="V236" i="3"/>
  <c r="M236" i="3"/>
  <c r="L236" i="3"/>
  <c r="V235" i="3"/>
  <c r="M235" i="3"/>
  <c r="L235" i="3"/>
  <c r="V234" i="3"/>
  <c r="S234" i="3"/>
  <c r="M234" i="3"/>
  <c r="L234" i="3"/>
  <c r="V233" i="3"/>
  <c r="M233" i="3"/>
  <c r="L233" i="3"/>
  <c r="V232" i="3"/>
  <c r="M232" i="3"/>
  <c r="L232" i="3"/>
  <c r="V231" i="3"/>
  <c r="M231" i="3"/>
  <c r="L231" i="3"/>
  <c r="V230" i="3"/>
  <c r="M230" i="3"/>
  <c r="L230" i="3"/>
  <c r="V229" i="3"/>
  <c r="S229" i="3"/>
  <c r="M229" i="3"/>
  <c r="L229" i="3"/>
  <c r="V228" i="3"/>
  <c r="M228" i="3"/>
  <c r="L228" i="3"/>
  <c r="V227" i="3"/>
  <c r="M227" i="3"/>
  <c r="L227" i="3"/>
  <c r="V226" i="3"/>
  <c r="M226" i="3"/>
  <c r="L226" i="3"/>
  <c r="V225" i="3"/>
  <c r="M225" i="3"/>
  <c r="L225" i="3"/>
  <c r="V224" i="3"/>
  <c r="S224" i="3"/>
  <c r="M224" i="3"/>
  <c r="L224" i="3"/>
  <c r="V223" i="3"/>
  <c r="M223" i="3"/>
  <c r="L223" i="3"/>
  <c r="V222" i="3"/>
  <c r="M222" i="3"/>
  <c r="L222" i="3"/>
  <c r="V221" i="3"/>
  <c r="M221" i="3"/>
  <c r="L221" i="3"/>
  <c r="V220" i="3"/>
  <c r="M220" i="3"/>
  <c r="L220" i="3"/>
  <c r="V219" i="3"/>
  <c r="S219" i="3"/>
  <c r="M219" i="3"/>
  <c r="L219" i="3"/>
  <c r="V218" i="3"/>
  <c r="M218" i="3"/>
  <c r="L218" i="3"/>
  <c r="V217" i="3"/>
  <c r="M217" i="3"/>
  <c r="L217" i="3"/>
  <c r="V216" i="3"/>
  <c r="M216" i="3"/>
  <c r="L216" i="3"/>
  <c r="V215" i="3"/>
  <c r="M215" i="3"/>
  <c r="L215" i="3"/>
  <c r="V214" i="3"/>
  <c r="S214" i="3"/>
  <c r="M214" i="3"/>
  <c r="L214" i="3"/>
  <c r="V213" i="3"/>
  <c r="M213" i="3"/>
  <c r="L213" i="3"/>
  <c r="V212" i="3"/>
  <c r="M212" i="3"/>
  <c r="L212" i="3"/>
  <c r="V211" i="3"/>
  <c r="M211" i="3"/>
  <c r="L211" i="3"/>
  <c r="V210" i="3"/>
  <c r="M210" i="3"/>
  <c r="L210" i="3"/>
  <c r="V209" i="3"/>
  <c r="S209" i="3"/>
  <c r="M209" i="3"/>
  <c r="L209" i="3"/>
  <c r="V208" i="3"/>
  <c r="M208" i="3"/>
  <c r="L208" i="3"/>
  <c r="V207" i="3"/>
  <c r="M207" i="3"/>
  <c r="L207" i="3"/>
  <c r="V206" i="3"/>
  <c r="M206" i="3"/>
  <c r="L206" i="3"/>
  <c r="V205" i="3"/>
  <c r="M205" i="3"/>
  <c r="L205" i="3"/>
  <c r="V204" i="3"/>
  <c r="S204" i="3"/>
  <c r="M204" i="3"/>
  <c r="L204" i="3"/>
  <c r="V203" i="3"/>
  <c r="M203" i="3"/>
  <c r="L203" i="3"/>
  <c r="V202" i="3"/>
  <c r="M202" i="3"/>
  <c r="L202" i="3"/>
  <c r="V201" i="3"/>
  <c r="M201" i="3"/>
  <c r="L201" i="3"/>
  <c r="V200" i="3"/>
  <c r="M200" i="3"/>
  <c r="L200" i="3"/>
  <c r="V199" i="3"/>
  <c r="S199" i="3"/>
  <c r="M199" i="3"/>
  <c r="L199" i="3"/>
  <c r="V198" i="3"/>
  <c r="M198" i="3"/>
  <c r="L198" i="3"/>
  <c r="V197" i="3"/>
  <c r="M197" i="3"/>
  <c r="L197" i="3"/>
  <c r="V196" i="3"/>
  <c r="M196" i="3"/>
  <c r="L196" i="3"/>
  <c r="V195" i="3"/>
  <c r="M195" i="3"/>
  <c r="L195" i="3"/>
  <c r="V194" i="3"/>
  <c r="S194" i="3"/>
  <c r="M194" i="3"/>
  <c r="L194" i="3"/>
  <c r="V193" i="3"/>
  <c r="M193" i="3"/>
  <c r="L193" i="3"/>
  <c r="V192" i="3"/>
  <c r="M192" i="3"/>
  <c r="L192" i="3"/>
  <c r="V191" i="3"/>
  <c r="M191" i="3"/>
  <c r="L191" i="3"/>
  <c r="V190" i="3"/>
  <c r="M190" i="3"/>
  <c r="L190" i="3"/>
  <c r="V189" i="3"/>
  <c r="S189" i="3"/>
  <c r="M189" i="3"/>
  <c r="L189" i="3"/>
  <c r="V188" i="3"/>
  <c r="M188" i="3"/>
  <c r="L188" i="3"/>
  <c r="V187" i="3"/>
  <c r="M187" i="3"/>
  <c r="L187" i="3"/>
  <c r="V186" i="3"/>
  <c r="M186" i="3"/>
  <c r="L186" i="3"/>
  <c r="V185" i="3"/>
  <c r="M185" i="3"/>
  <c r="L185" i="3"/>
  <c r="V184" i="3"/>
  <c r="S184" i="3"/>
  <c r="M184" i="3"/>
  <c r="L184" i="3"/>
  <c r="V183" i="3"/>
  <c r="M183" i="3"/>
  <c r="L183" i="3"/>
  <c r="V182" i="3"/>
  <c r="M182" i="3"/>
  <c r="L182" i="3"/>
  <c r="V181" i="3"/>
  <c r="M181" i="3"/>
  <c r="L181" i="3"/>
  <c r="V180" i="3"/>
  <c r="M180" i="3"/>
  <c r="L180" i="3"/>
  <c r="V179" i="3"/>
  <c r="S179" i="3"/>
  <c r="M179" i="3"/>
  <c r="L179" i="3"/>
  <c r="V178" i="3"/>
  <c r="M178" i="3"/>
  <c r="L178" i="3"/>
  <c r="V177" i="3"/>
  <c r="M177" i="3"/>
  <c r="L177" i="3"/>
  <c r="V176" i="3"/>
  <c r="M176" i="3"/>
  <c r="L176" i="3"/>
  <c r="V175" i="3"/>
  <c r="M175" i="3"/>
  <c r="L175" i="3"/>
  <c r="V174" i="3"/>
  <c r="S174" i="3"/>
  <c r="M174" i="3"/>
  <c r="L174" i="3"/>
  <c r="V173" i="3"/>
  <c r="M173" i="3"/>
  <c r="L173" i="3"/>
  <c r="V172" i="3"/>
  <c r="M172" i="3"/>
  <c r="L172" i="3"/>
  <c r="V171" i="3"/>
  <c r="M171" i="3"/>
  <c r="L171" i="3"/>
  <c r="V170" i="3"/>
  <c r="M170" i="3"/>
  <c r="L170" i="3"/>
  <c r="V169" i="3"/>
  <c r="S169" i="3"/>
  <c r="M169" i="3"/>
  <c r="L169" i="3"/>
  <c r="V168" i="3"/>
  <c r="M168" i="3"/>
  <c r="L168" i="3"/>
  <c r="V167" i="3"/>
  <c r="M167" i="3"/>
  <c r="L167" i="3"/>
  <c r="V166" i="3"/>
  <c r="M166" i="3"/>
  <c r="L166" i="3"/>
  <c r="V165" i="3"/>
  <c r="M165" i="3"/>
  <c r="L165" i="3"/>
  <c r="V164" i="3"/>
  <c r="S164" i="3"/>
  <c r="M164" i="3"/>
  <c r="L164" i="3"/>
  <c r="V163" i="3"/>
  <c r="M163" i="3"/>
  <c r="L163" i="3"/>
  <c r="V162" i="3"/>
  <c r="M162" i="3"/>
  <c r="L162" i="3"/>
  <c r="V161" i="3"/>
  <c r="M161" i="3"/>
  <c r="L161" i="3"/>
  <c r="V160" i="3"/>
  <c r="M160" i="3"/>
  <c r="L160" i="3"/>
  <c r="V159" i="3"/>
  <c r="S159" i="3"/>
  <c r="M159" i="3"/>
  <c r="L159" i="3"/>
  <c r="V158" i="3"/>
  <c r="M158" i="3"/>
  <c r="L158" i="3"/>
  <c r="V157" i="3"/>
  <c r="M157" i="3"/>
  <c r="L157" i="3"/>
  <c r="V156" i="3"/>
  <c r="M156" i="3"/>
  <c r="L156" i="3"/>
  <c r="V155" i="3"/>
  <c r="M155" i="3"/>
  <c r="L155" i="3"/>
  <c r="V154" i="3"/>
  <c r="S154" i="3"/>
  <c r="M154" i="3"/>
  <c r="L154" i="3"/>
  <c r="V153" i="3"/>
  <c r="M153" i="3"/>
  <c r="L153" i="3"/>
  <c r="V152" i="3"/>
  <c r="M152" i="3"/>
  <c r="L152" i="3"/>
  <c r="V151" i="3"/>
  <c r="M151" i="3"/>
  <c r="L151" i="3"/>
  <c r="V150" i="3"/>
  <c r="M150" i="3"/>
  <c r="L150" i="3"/>
  <c r="V149" i="3"/>
  <c r="S149" i="3"/>
  <c r="M149" i="3"/>
  <c r="L149" i="3"/>
  <c r="V148" i="3"/>
  <c r="M148" i="3"/>
  <c r="L148" i="3"/>
  <c r="V147" i="3"/>
  <c r="M147" i="3"/>
  <c r="L147" i="3"/>
  <c r="V146" i="3"/>
  <c r="M146" i="3"/>
  <c r="L146" i="3"/>
  <c r="V145" i="3"/>
  <c r="M145" i="3"/>
  <c r="L145" i="3"/>
  <c r="V144" i="3"/>
  <c r="S144" i="3"/>
  <c r="M144" i="3"/>
  <c r="L144" i="3"/>
  <c r="V143" i="3"/>
  <c r="M143" i="3"/>
  <c r="L143" i="3"/>
  <c r="V142" i="3"/>
  <c r="M142" i="3"/>
  <c r="L142" i="3"/>
  <c r="V141" i="3"/>
  <c r="M141" i="3"/>
  <c r="L141" i="3"/>
  <c r="V140" i="3"/>
  <c r="M140" i="3"/>
  <c r="L140" i="3"/>
  <c r="V139" i="3"/>
  <c r="S139" i="3"/>
  <c r="M139" i="3"/>
  <c r="L139" i="3"/>
  <c r="V138" i="3"/>
  <c r="M138" i="3"/>
  <c r="L138" i="3"/>
  <c r="V137" i="3"/>
  <c r="M137" i="3"/>
  <c r="L137" i="3"/>
  <c r="V136" i="3"/>
  <c r="M136" i="3"/>
  <c r="L136" i="3"/>
  <c r="V135" i="3"/>
  <c r="M135" i="3"/>
  <c r="L135" i="3"/>
  <c r="V134" i="3"/>
  <c r="S134" i="3"/>
  <c r="M134" i="3"/>
  <c r="L134" i="3"/>
  <c r="V133" i="3"/>
  <c r="M133" i="3"/>
  <c r="L133" i="3"/>
  <c r="V132" i="3"/>
  <c r="M132" i="3"/>
  <c r="L132" i="3"/>
  <c r="V131" i="3"/>
  <c r="M131" i="3"/>
  <c r="L131" i="3"/>
  <c r="V130" i="3"/>
  <c r="M130" i="3"/>
  <c r="L130" i="3"/>
  <c r="V129" i="3"/>
  <c r="S129" i="3"/>
  <c r="M129" i="3"/>
  <c r="L129" i="3"/>
  <c r="V128" i="3"/>
  <c r="M128" i="3"/>
  <c r="L128" i="3"/>
  <c r="V127" i="3"/>
  <c r="M127" i="3"/>
  <c r="L127" i="3"/>
  <c r="V126" i="3"/>
  <c r="M126" i="3"/>
  <c r="L126" i="3"/>
  <c r="V125" i="3"/>
  <c r="M125" i="3"/>
  <c r="L125" i="3"/>
  <c r="V124" i="3"/>
  <c r="S124" i="3"/>
  <c r="M124" i="3"/>
  <c r="L124" i="3"/>
  <c r="V123" i="3"/>
  <c r="M123" i="3"/>
  <c r="L123" i="3"/>
  <c r="V122" i="3"/>
  <c r="M122" i="3"/>
  <c r="L122" i="3"/>
  <c r="V121" i="3"/>
  <c r="M121" i="3"/>
  <c r="L121" i="3"/>
  <c r="V120" i="3"/>
  <c r="M120" i="3"/>
  <c r="L120" i="3"/>
  <c r="V119" i="3"/>
  <c r="S119" i="3"/>
  <c r="M119" i="3"/>
  <c r="L119" i="3"/>
  <c r="V118" i="3"/>
  <c r="M118" i="3"/>
  <c r="L118" i="3"/>
  <c r="V117" i="3"/>
  <c r="M117" i="3"/>
  <c r="L117" i="3"/>
  <c r="V116" i="3"/>
  <c r="M116" i="3"/>
  <c r="L116" i="3"/>
  <c r="V115" i="3"/>
  <c r="M115" i="3"/>
  <c r="L115" i="3"/>
  <c r="V114" i="3"/>
  <c r="S114" i="3"/>
  <c r="M114" i="3"/>
  <c r="L114" i="3"/>
  <c r="V113" i="3"/>
  <c r="M113" i="3"/>
  <c r="L113" i="3"/>
  <c r="V112" i="3"/>
  <c r="M112" i="3"/>
  <c r="L112" i="3"/>
  <c r="V111" i="3"/>
  <c r="M111" i="3"/>
  <c r="L111" i="3"/>
  <c r="V110" i="3"/>
  <c r="M110" i="3"/>
  <c r="L110" i="3"/>
  <c r="V109" i="3"/>
  <c r="S109" i="3"/>
  <c r="M109" i="3"/>
  <c r="L109" i="3"/>
  <c r="V108" i="3"/>
  <c r="M108" i="3"/>
  <c r="L108" i="3"/>
  <c r="V107" i="3"/>
  <c r="M107" i="3"/>
  <c r="L107" i="3"/>
  <c r="V106" i="3"/>
  <c r="M106" i="3"/>
  <c r="L106" i="3"/>
  <c r="V105" i="3"/>
  <c r="M105" i="3"/>
  <c r="L105" i="3"/>
  <c r="V104" i="3"/>
  <c r="S104" i="3"/>
  <c r="M104" i="3"/>
  <c r="L104" i="3"/>
  <c r="V103" i="3"/>
  <c r="M103" i="3"/>
  <c r="L103" i="3"/>
  <c r="V102" i="3"/>
  <c r="M102" i="3"/>
  <c r="L102" i="3"/>
  <c r="V101" i="3"/>
  <c r="M101" i="3"/>
  <c r="L101" i="3"/>
  <c r="V100" i="3"/>
  <c r="M100" i="3"/>
  <c r="L100" i="3"/>
  <c r="V99" i="3"/>
  <c r="S99" i="3"/>
  <c r="M99" i="3"/>
  <c r="L99" i="3"/>
  <c r="V98" i="3"/>
  <c r="M98" i="3"/>
  <c r="L98" i="3"/>
  <c r="V97" i="3"/>
  <c r="M97" i="3"/>
  <c r="L97" i="3"/>
  <c r="V96" i="3"/>
  <c r="M96" i="3"/>
  <c r="L96" i="3"/>
  <c r="V95" i="3"/>
  <c r="M95" i="3"/>
  <c r="L95" i="3"/>
  <c r="V94" i="3"/>
  <c r="S94" i="3"/>
  <c r="M94" i="3"/>
  <c r="L94" i="3"/>
  <c r="V93" i="3"/>
  <c r="M93" i="3"/>
  <c r="L93" i="3"/>
  <c r="V92" i="3"/>
  <c r="M92" i="3"/>
  <c r="L92" i="3"/>
  <c r="V91" i="3"/>
  <c r="M91" i="3"/>
  <c r="L91" i="3"/>
  <c r="V90" i="3"/>
  <c r="M90" i="3"/>
  <c r="L90" i="3"/>
  <c r="V89" i="3"/>
  <c r="S89" i="3"/>
  <c r="M89" i="3"/>
  <c r="L89" i="3"/>
  <c r="V88" i="3"/>
  <c r="M88" i="3"/>
  <c r="L88" i="3"/>
  <c r="V87" i="3"/>
  <c r="M87" i="3"/>
  <c r="L87" i="3"/>
  <c r="V86" i="3"/>
  <c r="M86" i="3"/>
  <c r="L86" i="3"/>
  <c r="V85" i="3"/>
  <c r="M85" i="3"/>
  <c r="L85" i="3"/>
  <c r="V84" i="3"/>
  <c r="S84" i="3"/>
  <c r="M84" i="3"/>
  <c r="L84" i="3"/>
  <c r="V83" i="3"/>
  <c r="M83" i="3"/>
  <c r="L83" i="3"/>
  <c r="V82" i="3"/>
  <c r="M82" i="3"/>
  <c r="L82" i="3"/>
  <c r="V81" i="3"/>
  <c r="M81" i="3"/>
  <c r="L81" i="3"/>
  <c r="V80" i="3"/>
  <c r="M80" i="3"/>
  <c r="L80" i="3"/>
  <c r="V79" i="3"/>
  <c r="S79" i="3"/>
  <c r="M79" i="3"/>
  <c r="L79" i="3"/>
  <c r="V78" i="3"/>
  <c r="M78" i="3"/>
  <c r="L78" i="3"/>
  <c r="V77" i="3"/>
  <c r="M77" i="3"/>
  <c r="L77" i="3"/>
  <c r="V76" i="3"/>
  <c r="M76" i="3"/>
  <c r="L76" i="3"/>
  <c r="V75" i="3"/>
  <c r="M75" i="3"/>
  <c r="L75" i="3"/>
  <c r="V74" i="3"/>
  <c r="S74" i="3"/>
  <c r="M74" i="3"/>
  <c r="L74" i="3"/>
  <c r="V73" i="3"/>
  <c r="M73" i="3"/>
  <c r="L73" i="3"/>
  <c r="V72" i="3"/>
  <c r="M72" i="3"/>
  <c r="L72" i="3"/>
  <c r="V71" i="3"/>
  <c r="M71" i="3"/>
  <c r="L71" i="3"/>
  <c r="V70" i="3"/>
  <c r="M70" i="3"/>
  <c r="L70" i="3"/>
  <c r="V69" i="3"/>
  <c r="S69" i="3"/>
  <c r="M69" i="3"/>
  <c r="L69" i="3"/>
  <c r="V68" i="3"/>
  <c r="M68" i="3"/>
  <c r="L68" i="3"/>
  <c r="V67" i="3"/>
  <c r="M67" i="3"/>
  <c r="L67" i="3"/>
  <c r="V66" i="3"/>
  <c r="M66" i="3"/>
  <c r="L66" i="3"/>
  <c r="V65" i="3"/>
  <c r="M65" i="3"/>
  <c r="L65" i="3"/>
  <c r="V64" i="3"/>
  <c r="S64" i="3"/>
  <c r="M64" i="3"/>
  <c r="L64" i="3"/>
  <c r="V63" i="3"/>
  <c r="M63" i="3"/>
  <c r="L63" i="3"/>
  <c r="V62" i="3"/>
  <c r="M62" i="3"/>
  <c r="L62" i="3"/>
  <c r="V61" i="3"/>
  <c r="M61" i="3"/>
  <c r="L61" i="3"/>
  <c r="V60" i="3"/>
  <c r="M60" i="3"/>
  <c r="L60" i="3"/>
  <c r="V59" i="3"/>
  <c r="S59" i="3"/>
  <c r="M59" i="3"/>
  <c r="L59" i="3"/>
  <c r="V58" i="3"/>
  <c r="M58" i="3"/>
  <c r="L58" i="3"/>
  <c r="V57" i="3"/>
  <c r="M57" i="3"/>
  <c r="L57" i="3"/>
  <c r="V56" i="3"/>
  <c r="M56" i="3"/>
  <c r="L56" i="3"/>
  <c r="V55" i="3"/>
  <c r="M55" i="3"/>
  <c r="L55" i="3"/>
  <c r="V54" i="3"/>
  <c r="S54" i="3"/>
  <c r="M54" i="3"/>
  <c r="L54" i="3"/>
  <c r="V53" i="3"/>
  <c r="M53" i="3"/>
  <c r="L53" i="3"/>
  <c r="V52" i="3"/>
  <c r="M52" i="3"/>
  <c r="L52" i="3"/>
  <c r="V51" i="3"/>
  <c r="M51" i="3"/>
  <c r="L51" i="3"/>
  <c r="V50" i="3"/>
  <c r="M50" i="3"/>
  <c r="L50" i="3"/>
  <c r="V49" i="3"/>
  <c r="S49" i="3"/>
  <c r="M49" i="3"/>
  <c r="L49" i="3"/>
  <c r="V48" i="3"/>
  <c r="M48" i="3"/>
  <c r="L48" i="3"/>
  <c r="V47" i="3"/>
  <c r="M47" i="3"/>
  <c r="L47" i="3"/>
  <c r="V46" i="3"/>
  <c r="M46" i="3"/>
  <c r="L46" i="3"/>
  <c r="V45" i="3"/>
  <c r="M45" i="3"/>
  <c r="L45" i="3"/>
  <c r="V44" i="3"/>
  <c r="S44" i="3"/>
  <c r="M44" i="3"/>
  <c r="L44" i="3"/>
  <c r="V43" i="3"/>
  <c r="M43" i="3"/>
  <c r="L43" i="3"/>
  <c r="V42" i="3"/>
  <c r="M42" i="3"/>
  <c r="L42" i="3"/>
  <c r="V41" i="3"/>
  <c r="M41" i="3"/>
  <c r="L41" i="3"/>
  <c r="V40" i="3"/>
  <c r="M40" i="3"/>
  <c r="L40" i="3"/>
  <c r="V39" i="3"/>
  <c r="S39" i="3"/>
  <c r="M39" i="3"/>
  <c r="L39" i="3"/>
  <c r="V38" i="3"/>
  <c r="M38" i="3"/>
  <c r="L38" i="3"/>
  <c r="V37" i="3"/>
  <c r="M37" i="3"/>
  <c r="L37" i="3"/>
  <c r="V36" i="3"/>
  <c r="M36" i="3"/>
  <c r="L36" i="3"/>
  <c r="V35" i="3"/>
  <c r="M35" i="3"/>
  <c r="L35" i="3"/>
  <c r="V34" i="3"/>
  <c r="S34" i="3"/>
  <c r="M34" i="3"/>
  <c r="L34" i="3"/>
  <c r="V33" i="3"/>
  <c r="M33" i="3"/>
  <c r="L33" i="3"/>
  <c r="V32" i="3"/>
  <c r="M32" i="3"/>
  <c r="L32" i="3"/>
  <c r="V31" i="3"/>
  <c r="M31" i="3"/>
  <c r="L31" i="3"/>
  <c r="V30" i="3"/>
  <c r="M30" i="3"/>
  <c r="L30" i="3"/>
  <c r="V29" i="3"/>
  <c r="S29" i="3"/>
  <c r="M29" i="3"/>
  <c r="L29" i="3"/>
  <c r="V28" i="3"/>
  <c r="M28" i="3"/>
  <c r="L28" i="3"/>
  <c r="V27" i="3"/>
  <c r="M27" i="3"/>
  <c r="L27" i="3"/>
  <c r="V26" i="3"/>
  <c r="M26" i="3"/>
  <c r="L26" i="3"/>
  <c r="V25" i="3"/>
  <c r="M25" i="3"/>
  <c r="L25" i="3"/>
  <c r="V24" i="3"/>
  <c r="S24" i="3"/>
  <c r="M24" i="3"/>
  <c r="L24" i="3"/>
  <c r="V23" i="3"/>
  <c r="V22" i="3"/>
  <c r="V21" i="3"/>
  <c r="V20" i="3"/>
  <c r="V19" i="3"/>
  <c r="V15" i="3"/>
  <c r="V14" i="3"/>
  <c r="S19" i="3"/>
  <c r="M23" i="3"/>
  <c r="L23" i="3"/>
  <c r="M22" i="3"/>
  <c r="L22" i="3"/>
  <c r="M21" i="3"/>
  <c r="L21" i="3"/>
  <c r="M20" i="3"/>
  <c r="L20" i="3"/>
  <c r="M19" i="3"/>
  <c r="L19" i="3"/>
  <c r="S14" i="3"/>
  <c r="Z16" i="7" l="1"/>
  <c r="P16" i="7"/>
  <c r="O16" i="7"/>
  <c r="Z15" i="7"/>
  <c r="P15" i="7"/>
  <c r="O15" i="7"/>
  <c r="Z14" i="7"/>
  <c r="Z13" i="7"/>
  <c r="Z12" i="7"/>
  <c r="Y16" i="6"/>
  <c r="O16" i="6"/>
  <c r="N16" i="6"/>
  <c r="Y15" i="6"/>
  <c r="O15" i="6"/>
  <c r="N15" i="6"/>
  <c r="Y14" i="6"/>
  <c r="Y13" i="6"/>
  <c r="L17" i="3"/>
  <c r="M15" i="3"/>
  <c r="M16" i="3"/>
  <c r="M17" i="3"/>
  <c r="M18" i="3"/>
  <c r="M14" i="3"/>
  <c r="L15" i="3"/>
  <c r="L16" i="3"/>
  <c r="L18" i="3"/>
  <c r="L14" i="3"/>
  <c r="V18" i="3"/>
  <c r="V17" i="3"/>
  <c r="V16" i="3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8" i="4"/>
  <c r="Y12" i="7" l="1"/>
  <c r="G8" i="7"/>
  <c r="G7" i="7"/>
  <c r="G9" i="7" s="1"/>
</calcChain>
</file>

<file path=xl/comments1.xml><?xml version="1.0" encoding="utf-8"?>
<comments xmlns="http://schemas.openxmlformats.org/spreadsheetml/2006/main">
  <authors>
    <author>User</author>
    <author>Giovanny Alarcon Parra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ESPECIFICAR NOMBRE DE LA FACULTAD/SEDE/CENTRO.
</t>
        </r>
      </text>
    </comment>
    <comment ref="A7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Especificar la carrera de la facultad o sede.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Vicerrectorado Académico:
Ingresar el Código de Carrera con la información de la Aprobación de los Rediseños No Sustantivos emitidos por el Consejo de Educación Superior CES.</t>
        </r>
      </text>
    </comment>
    <comment ref="B12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Ingresar el número de cédula con guion.</t>
        </r>
      </text>
    </comment>
    <comment ref="C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Apellidos y Nombres completos conforme los datos del Registro Civil. Todo en mayúsculas. </t>
        </r>
      </text>
    </comment>
    <comment ref="D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Seleccionar entre "Femenino", "Masculino" y "Otros".</t>
        </r>
      </text>
    </comment>
    <comment ref="E12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  <family val="2"/>
          </rPr>
          <t>Describir el titulo de grado del docente titular u ocasional conforme la inscripción y registro del Senescyt.
En caso de varios títulos de grado, especificar el de mayor afinidad.</t>
        </r>
      </text>
    </comment>
    <comment ref="F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Describir los titulos de Posgrado (grados académicos) del docente titular u ocasional conforme la inscripción y registro de la Senescyt, afín a las asignaturas asignadas.
En caso de varios títulos de posgrado, especificar únicamente los que se consideren afines a las asignaturas asignadas.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Vicerrectorado Académico:
Seleccionar el nivel académico más alto del docente, considerando sus títulos y grados académicos.
Seleccione entre "CUARTO NIVEL PHD", "CUARTO NIVEL MAESTRIA" y "TERCER NIVEL".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Vicerrectorado Académico:
Seleccione entre "PROFESOR TITULAR",  "PROFESOR OCASIONAL" y "NOMBRAMIENTO PROVISIONAL".</t>
        </r>
      </text>
    </comment>
    <comment ref="I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Código de la Asignatura de acuerdo a la Malla Curricular Vigente.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el Nombre de la Asignatura de acuerdo a la Malla Curricular Vigente.
</t>
        </r>
      </text>
    </comment>
    <comment ref="K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Seleccionar el nombre del Campo Amplio y Cmpo Específico de la asignatura, de acuerdo al Reglamento de Armonización de la Nomenclatura de títulos profesionales y grados académicos que confieren las IES.</t>
        </r>
      </text>
    </comment>
    <comment ref="N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Seleccione SI/NO.</t>
        </r>
      </text>
    </comment>
    <comment ref="O12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Registrar el Número del PAO al que corresponde las asignaturas.</t>
        </r>
      </text>
    </comment>
    <comment ref="P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del/o los Paralelo/s de la asignatura.</t>
        </r>
      </text>
    </comment>
    <comment ref="Q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 estudiantes por cada asignatura. En el caso que un paralelo supere los 60 estudiantes se podrá dividir en dos de forma equitativa.</t>
        </r>
      </text>
    </comment>
    <comment ref="R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 Horas Clase de acuerdo a la Malla Curricular Vigente.</t>
        </r>
      </text>
    </comment>
    <comment ref="S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Total de Horas Clase asignado al docente.</t>
        </r>
      </text>
    </comment>
    <comment ref="T12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Seleccionar las opciones "Vinculado" si el docente continua en la Institución, o "Nuevo " si se requiere contratación.</t>
        </r>
      </text>
    </comment>
    <comment ref="U12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información adicional de actividades realizadas por los docente de acuerdo al tiempo dedicado: Gestión, Investigación y Vinculación.
REGLAMENTO DE LA JORNADA LABORAL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Giovanny Alarcon Parra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ESPECIFICAR NOMBRE DE LA FACULTAD/SEDE/CENTRO.
</t>
        </r>
      </text>
    </comment>
    <comment ref="B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Ingresar el número de cédula con guion.</t>
        </r>
      </text>
    </comment>
    <comment ref="C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Apellidos y Nombres completos conforme los datos del Registro Civil. Todo en mayúsculas. </t>
        </r>
      </text>
    </comment>
    <comment ref="D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Seleccionar entre "Femenino", "Masculino" y "Otros".</t>
        </r>
      </text>
    </comment>
    <comment ref="E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  <family val="2"/>
          </rPr>
          <t>Describir el titulo de grado del docente titular u ocasional conforme la inscripción y registro del Senescyt.
En caso de varios títulos de grado, especificar el de mayor afinidad.</t>
        </r>
      </text>
    </comment>
    <comment ref="F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Describir los titulos de Posgrado (grados académicos) del docente titular u ocasional conforme la inscripción y registro de la Senescyt, afín a las asignaturas asignadas.
En caso de varios títulos de posgrado, especificar únicamente los que se consideren afines a las asignaturas asignadas.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Vicerrectorado Académico:
Seleccionar el nivel académico más alto del docente, considerando sus títulos y grados académicos.
Seleccione entre "CUARTO NIVEL PHD", "CUARTO NIVEL MAESTRIA" y "TERCER NIVEL".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Vicerrectorado Académico:
Seleccionar conforme las opciones: Tiempo Completo, Tiempo Medio y Tiempo Parcial.
El tiempo de dedicación en la Institución.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Vicerrectorado Académico:
Ingresar el Código de Carrera con la información de la Aprobación de los Rediseños No Sustantivos emitidos por el Consejo de Educación Superior CES.
NOTA: No especificar el código de la IES (1002).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Vicerrectorado Académico:
Especificar el nombre de la carrera de la asignatura a dictar.</t>
        </r>
      </text>
    </comment>
    <comment ref="K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Código de la Asignatura de acuerdo a la Malla Curricular Vigente.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el Nombre de la Asignatura de acuerdo a la Malla Curricular Vigente.
</t>
        </r>
      </text>
    </comment>
    <comment ref="M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Seleccionar el nombre del Campo Amplio y Cmpo Específico de la asignatura, de acuerdo al Reglamento de Armonización de la Nomenclatura de títulos profesionales y grados académicos que confieren las IES.</t>
        </r>
      </text>
    </comment>
    <comment ref="P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Seleccione SI/NO.</t>
        </r>
      </text>
    </comment>
    <comment ref="Q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Registrar el Número del PAO al que corresponde las asignaturas.</t>
        </r>
      </text>
    </comment>
    <comment ref="R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del/o los Paralelo/s de la asignatura.</t>
        </r>
      </text>
    </comment>
    <comment ref="S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 estudiantes por cada asignatura. En el caso que un paralelo supere los 60 estudiantes se podrá dividir en dos de forma equitativa.</t>
        </r>
      </text>
    </comment>
    <comment ref="T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 Horas Clase de acuerdo a la Malla Curricular Vigente.</t>
        </r>
      </text>
    </comment>
    <comment ref="U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Total de Horas Clase asignado al docente.</t>
        </r>
      </text>
    </comment>
    <comment ref="V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Seleccionar las opciones "Vinculado" si el docente continua en la Institución, o "Nuevo " si se requiere contratación.</t>
        </r>
      </text>
    </comment>
    <comment ref="W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información adicional de actividades realizadas por los docente de acuerdo al tiempo dedicado: Gestión, Investigación y Vinculación.
REGLAMENTO DE LA JORNADA LABORAL
</t>
        </r>
      </text>
    </comment>
    <comment ref="X10" authorId="0">
      <text>
        <r>
          <rPr>
            <b/>
            <sz val="9"/>
            <color indexed="81"/>
            <rFont val="Tahoma"/>
            <family val="2"/>
          </rPr>
          <t>Vicerrectorado cadémico:
El profesor cumplr el criterio de afinidad según instructivo para la elaboración de la carga académica. (SI/NO)</t>
        </r>
      </text>
    </comment>
  </commentList>
</comments>
</file>

<file path=xl/comments3.xml><?xml version="1.0" encoding="utf-8"?>
<comments xmlns="http://schemas.openxmlformats.org/spreadsheetml/2006/main">
  <authors>
    <author>User</author>
    <author>Giovanny Alarcon Parra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ESPECIFICAR NOMBRE DE LA FACULTAD/SEDE/CENTRO.
</t>
        </r>
      </text>
    </comment>
    <comment ref="B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Ingresar el número de cédula con guion.</t>
        </r>
      </text>
    </comment>
    <comment ref="C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Apellidos y Nombres completos conforme los datos del Registro Civil. Todo en mayúsculas. </t>
        </r>
      </text>
    </comment>
    <comment ref="D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Seleccionar entre "Femenino", "Masculino" y "Otros".</t>
        </r>
      </text>
    </comment>
    <comment ref="E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2"/>
            <color indexed="81"/>
            <rFont val="Calibri"/>
            <family val="2"/>
          </rPr>
          <t>Describir el titulo de grado del docente titular u ocasional conforme la inscripción y registro del Senescyt.
En caso de varios títulos de grado, especificar el de mayor afinidad.</t>
        </r>
      </text>
    </comment>
    <comment ref="F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Describir los titulos de Posgrado (grados académicos) del docente titular u ocasional conforme la inscripción y registro de la Senescyt, afín a las asignaturas asignadas.
En caso de varios títulos de posgrado, especificar únicamente los que se consideren afines a las asignaturas asignadas.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Vicerrectorado Académico:
Seleccionar el nivel académico más alto del docente, considerando sus títulos y grados académicos.
Seleccione entre "CUARTO NIVEL PHD", "CUARTO NIVEL MAESTRIA" y "TERCER NIVEL".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Vicerrectorado Académico:
Seleccione entre "PROFESOR OCASIONAL" y "NOMBRAMIENTO PROVISIONAL".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Vicerrectorado Académico:
Seleccionar conforme las opciones: Tiempo Completo, Tiempo Medio y Tiempo Parcial.
El tiempo de dedicación en la Institución.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Vicerrectorado Académico:
Ingresar el Código de Carrera con la información de la Aprobación de los Rediseños No Sustantivos emitidos por el Consejo de Educación Superior CES.
NOTA: No especificar el código de la IES (1002).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Vicerrectorado Académico:
Especificar el nombre de la carrera de la asignatura a dictar.</t>
        </r>
      </text>
    </comment>
    <comment ref="L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Código de la Asignatura de acuerdo a la Malla Curricular Vigente.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el Nombre de la Asignatura de acuerdo a la Malla Curricular Vigente.
</t>
        </r>
      </text>
    </comment>
    <comment ref="N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Seleccionar el nombre del Campo Amplio y Cmpo Específico de la asignatura, de acuerdo al Reglamento de Armonización de la Nomenclatura de títulos profesionales y grados académicos que confieren las IES.</t>
        </r>
      </text>
    </comment>
    <comment ref="Q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Seleccione SI/NO.</t>
        </r>
      </text>
    </comment>
    <comment ref="R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Registrar el Número del PAO al que corresponde las asignaturas.</t>
        </r>
      </text>
    </comment>
    <comment ref="S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del/o los Paralelo/s de la asignatura.</t>
        </r>
      </text>
    </comment>
    <comment ref="T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 estudiantes por cada asignatura. En el caso que un paralelo supere los 60 estudiantes se podrá dividir en dos de forma equitativa.</t>
        </r>
      </text>
    </comment>
    <comment ref="U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de Horas Clase de acuerdo a la Malla Curricular Vigente.</t>
        </r>
      </text>
    </comment>
    <comment ref="V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>Registrar el Número Total de Horas Clase asignado al docente.</t>
        </r>
      </text>
    </comment>
    <comment ref="W10" authorId="1">
      <text>
        <r>
          <rPr>
            <b/>
            <sz val="12"/>
            <color indexed="81"/>
            <rFont val="Calibri"/>
            <family val="2"/>
          </rPr>
          <t>Vicerrectorado Académico:</t>
        </r>
        <r>
          <rPr>
            <sz val="12"/>
            <color indexed="81"/>
            <rFont val="Calibri"/>
            <family val="2"/>
          </rPr>
          <t xml:space="preserve">
Seleccionar las opciones "Vinculado" si el docente continua en la Institución, o "Nuevo " si se requiere contratación.</t>
        </r>
      </text>
    </comment>
    <comment ref="X10" authorId="1">
      <text>
        <r>
          <rPr>
            <b/>
            <sz val="12"/>
            <color indexed="81"/>
            <rFont val="Calibri"/>
            <family val="2"/>
          </rPr>
          <t xml:space="preserve">Vicerrectorado Académico:
</t>
        </r>
        <r>
          <rPr>
            <sz val="12"/>
            <color indexed="81"/>
            <rFont val="Calibri"/>
            <family val="2"/>
          </rPr>
          <t xml:space="preserve">Registrar información adicional de actividades realizadas por los docente de acuerdo al tiempo dedicado: Gestión, Investigación y Vinculación.
REGLAMENTO DE LA JORNADA LABORAL
</t>
        </r>
      </text>
    </comment>
    <comment ref="Y10" authorId="0">
      <text>
        <r>
          <rPr>
            <b/>
            <sz val="9"/>
            <color indexed="81"/>
            <rFont val="Tahoma"/>
            <family val="2"/>
          </rPr>
          <t>Vicerrectorado cadémico:
El profesor cumplr el criterio de afinidad según instructivo para la elaboración de la carga académica. (SI/NO)</t>
        </r>
      </text>
    </comment>
  </commentList>
</comments>
</file>

<file path=xl/sharedStrings.xml><?xml version="1.0" encoding="utf-8"?>
<sst xmlns="http://schemas.openxmlformats.org/spreadsheetml/2006/main" count="489" uniqueCount="210">
  <si>
    <t>ESCUELA SUPERIOR POLITÉCNICA DE CHIMBORAZO</t>
  </si>
  <si>
    <t>VICERRECTORADO ACADÉMICO</t>
  </si>
  <si>
    <t>No</t>
  </si>
  <si>
    <t>Cédula de Identidad</t>
  </si>
  <si>
    <t>Apellidos y Nombres</t>
  </si>
  <si>
    <t>Género</t>
  </si>
  <si>
    <t>Título de Grado</t>
  </si>
  <si>
    <t>Tiempo de Dedicación</t>
  </si>
  <si>
    <t>Código de la Asignatura</t>
  </si>
  <si>
    <t>Nombre de la Asignatura</t>
  </si>
  <si>
    <t>Paralelo</t>
  </si>
  <si>
    <t>No. Horas Clase</t>
  </si>
  <si>
    <t>Observaciones</t>
  </si>
  <si>
    <t>Campo Amplio de la Asignatura</t>
  </si>
  <si>
    <t>Campo Específico de la Asignatura</t>
  </si>
  <si>
    <t>Total Horas clase</t>
  </si>
  <si>
    <t>Personal: Nuevo/ Vinculado</t>
  </si>
  <si>
    <t>1</t>
  </si>
  <si>
    <t>2</t>
  </si>
  <si>
    <t>3</t>
  </si>
  <si>
    <t>Periodo Académico Ordinario (PAO)</t>
  </si>
  <si>
    <t>MASCULINO</t>
  </si>
  <si>
    <t>TIEMPO COMPLETO</t>
  </si>
  <si>
    <t>FEMENINO</t>
  </si>
  <si>
    <t>VINCULADO</t>
  </si>
  <si>
    <t>OTROS</t>
  </si>
  <si>
    <t>TIEMPO MEDIO</t>
  </si>
  <si>
    <t>TIEMPO PARCIAL</t>
  </si>
  <si>
    <t>NUEVO</t>
  </si>
  <si>
    <t>FACULTAD DE ADMINISTRACIÓN DE EMPRESAS</t>
  </si>
  <si>
    <t>FACULTAD DE INFORMÁTICA Y ELECTRÓNICA</t>
  </si>
  <si>
    <t>FACULTAD DE MECÁNICA</t>
  </si>
  <si>
    <t>FACULTAD DE SALUD PÚBLICA</t>
  </si>
  <si>
    <t>FACULTAD DE RECURSOS NATURALES</t>
  </si>
  <si>
    <t>FACULTAD DE CIENCIAS PECUARIAS</t>
  </si>
  <si>
    <t>SEDE ORELLANA</t>
  </si>
  <si>
    <t>SEDE MORONA SANTIAGO</t>
  </si>
  <si>
    <t>Facultades y Sedes</t>
  </si>
  <si>
    <t>PERÍODO ACADÉMICO ORDINARIO OCTUBRE 2021 - MARZO 2022</t>
  </si>
  <si>
    <t>Título(s) de Posgrado</t>
  </si>
  <si>
    <t>Nivel Académico Superior</t>
  </si>
  <si>
    <t>NIVEL ACADÉMICO SUPERIOR</t>
  </si>
  <si>
    <t>CUARTO NIVEL PHD</t>
  </si>
  <si>
    <t>CUARTO NIVEL MAESTRIA</t>
  </si>
  <si>
    <t>TERCER NIVEL</t>
  </si>
  <si>
    <t>Código de la Carrera (CES)</t>
  </si>
  <si>
    <t>SI</t>
  </si>
  <si>
    <t>NO</t>
  </si>
  <si>
    <t>VERIFICAR</t>
  </si>
  <si>
    <t>Título Posgrado Afín a la asignatura (SI/NO)</t>
  </si>
  <si>
    <t>TITULARIDAD</t>
  </si>
  <si>
    <t>PROFESOR TITULAR</t>
  </si>
  <si>
    <t>PROFESOR OCASIONAL</t>
  </si>
  <si>
    <t>Titularidad</t>
  </si>
  <si>
    <t>Tiempo de Dedicación (Institución)</t>
  </si>
  <si>
    <t>NOMBRE FACULTAD/SEDE/CENTRO</t>
  </si>
  <si>
    <t>CARRERA: {ESPECIFICAR EL NOMBRE DE LA CARRERA}</t>
  </si>
  <si>
    <t>CODIGO CARRERA (CES): {ESPECIFICAR EL CÓDIGO DE LA CARRERA SEGÚN CES}</t>
  </si>
  <si>
    <t>CAMPO AMPLIO</t>
  </si>
  <si>
    <t>CAMPO ESPECÍFICO</t>
  </si>
  <si>
    <t>01 Educación</t>
  </si>
  <si>
    <t>1 Educación</t>
  </si>
  <si>
    <t>UNIÓN CAMPOS</t>
  </si>
  <si>
    <t>Campo Amplio y Campo Especifico de la Asignatura</t>
  </si>
  <si>
    <t>02 Artes y Humanidades</t>
  </si>
  <si>
    <t>1 Artes</t>
  </si>
  <si>
    <t>2 Humanidades</t>
  </si>
  <si>
    <t>3 Idiomas</t>
  </si>
  <si>
    <t>03 Ciencias sociales, periodismo, información y derecho</t>
  </si>
  <si>
    <t>1 Ciencias sociales y del comportamiento</t>
  </si>
  <si>
    <t>2 Periodismo e información</t>
  </si>
  <si>
    <t>3 Derecho</t>
  </si>
  <si>
    <t>04 Administración</t>
  </si>
  <si>
    <t>1 Educación comercial y administración</t>
  </si>
  <si>
    <t>05 Ciencias naturales, matemáticas y estadística</t>
  </si>
  <si>
    <t>1 Ciencias biológicas y afines</t>
  </si>
  <si>
    <t>2 Medio ambiente</t>
  </si>
  <si>
    <t>3 Ciencias físicas</t>
  </si>
  <si>
    <t>4 Matemáticas y estadística</t>
  </si>
  <si>
    <t>06 Tecnologías de la información y la comunicación (TIC)</t>
  </si>
  <si>
    <t>1 Tecnologías de la información y la comunicación (TIC)</t>
  </si>
  <si>
    <t>07 Ingeniería, industria y construcción</t>
  </si>
  <si>
    <t>1 Ingeniería y profesiones afines</t>
  </si>
  <si>
    <t>2 Industria y producción</t>
  </si>
  <si>
    <t>08 Ingeniería, industria y construcción</t>
  </si>
  <si>
    <t>3 Arquitectura y construcción</t>
  </si>
  <si>
    <t>08 Agricultura, silvicultura, pesca y veterinaria</t>
  </si>
  <si>
    <t>1 Agricultura</t>
  </si>
  <si>
    <t>2 Silvicultura</t>
  </si>
  <si>
    <t>3 Pesca</t>
  </si>
  <si>
    <t>4 Veterinaria</t>
  </si>
  <si>
    <t>09 Salud y bienestar</t>
  </si>
  <si>
    <t>1 Salud</t>
  </si>
  <si>
    <t>2 Bienestar</t>
  </si>
  <si>
    <t>10 Servicios</t>
  </si>
  <si>
    <t>1 Servicios personales</t>
  </si>
  <si>
    <t>2 Servicios de protección</t>
  </si>
  <si>
    <t>3 Servicios de seguridad</t>
  </si>
  <si>
    <t>4 Servicio de transporte</t>
  </si>
  <si>
    <t>NIVEL AFINIDAD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</si>
  <si>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</si>
  <si>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</si>
  <si>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</si>
  <si>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</si>
  <si>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</si>
  <si>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</si>
  <si>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</si>
  <si>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</si>
  <si>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</si>
  <si>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</si>
  <si>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</si>
  <si>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</si>
  <si>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</si>
  <si>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</si>
  <si>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</si>
  <si>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</si>
  <si>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</si>
  <si>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</si>
  <si>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</si>
  <si>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</si>
  <si>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</si>
  <si>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</si>
  <si>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</si>
  <si>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</si>
  <si>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</si>
  <si>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</si>
  <si>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</si>
  <si>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</si>
  <si>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</si>
  <si>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</si>
  <si>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</si>
  <si>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</si>
  <si>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</si>
  <si>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</si>
  <si>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</si>
  <si>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</si>
  <si>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</si>
  <si>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</si>
  <si>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</si>
  <si>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</si>
  <si>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</si>
  <si>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</si>
  <si>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</si>
  <si>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</si>
  <si>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</si>
  <si>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</si>
  <si>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</si>
  <si>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</si>
  <si>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</si>
  <si>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</si>
  <si>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</si>
  <si>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</si>
  <si>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</si>
  <si>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</si>
  <si>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</si>
  <si>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</si>
  <si>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</si>
  <si>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</si>
  <si>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</si>
  <si>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</si>
  <si>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</si>
  <si>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</si>
  <si>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</si>
  <si>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</si>
  <si>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</si>
  <si>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</si>
  <si>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</si>
  <si>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</si>
  <si>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</si>
  <si>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</si>
  <si>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</si>
  <si>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</si>
  <si>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</si>
  <si>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</si>
  <si>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</si>
  <si>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</si>
  <si>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</si>
  <si>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</si>
  <si>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</si>
  <si>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</si>
  <si>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</si>
  <si>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</si>
  <si>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</si>
  <si>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</si>
  <si>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</si>
  <si>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</si>
  <si>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</si>
  <si>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</si>
  <si>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</si>
  <si>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</si>
  <si>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</si>
  <si>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</si>
  <si>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</si>
  <si>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</si>
  <si>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</si>
  <si>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</si>
  <si>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</si>
  <si>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TOTAL ASIGNATURAS/PARALEOS:</t>
  </si>
  <si>
    <t>TOTAL ASIGNATURAS/PARALEOS CON AFINIDAD:</t>
  </si>
  <si>
    <t>NIVEL AFINIDAD FORMACIÓN POSGRADO (%):</t>
  </si>
  <si>
    <t>ROJO</t>
  </si>
  <si>
    <t>AMARILLO</t>
  </si>
  <si>
    <t>VERDE</t>
  </si>
  <si>
    <t>No. estimado de estudiantes por asignatura/paralelo</t>
  </si>
  <si>
    <t>PROFESOR CUMPLE CRITERIO AFINIDAD (SEGÚN HORAS CLASE)</t>
  </si>
  <si>
    <t>Nombre de la Carrera</t>
  </si>
  <si>
    <t>DISTRIBUTIVO DE CARGA ACADÉMICA DE CARRERA DEL PERSONAL ACADÉMICO TITULAR Y NO TITULAR</t>
  </si>
  <si>
    <t>DISTRIBUTIVO DE CARGA ACADÉMICA CONSOLIDADA DEL PERSONAL ACADÉMICO TITULAR</t>
  </si>
  <si>
    <t>NOMBRAMIENTO PROVISIONAL</t>
  </si>
  <si>
    <t>DISTRIBUTIVO DE CARGA ACADÉMICA CONSOLIDADA DEL PERSONAL ACADÉMICO NO TITULAR (OCASIONALES Y NOMBRAMIENTO 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</si>
</sst>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Century Gothic"/>
      <family val="1"/>
    </font>
    <font>
      <sz val="9"/>
      <color theme="1"/>
      <name val="Century Gothic"/>
      <family val="1"/>
    </font>
    <font>
      <b/>
      <sz val="10"/>
      <name val="Century Gothic"/>
      <family val="1"/>
    </font>
    <font>
      <sz val="8"/>
      <name val="Calibri"/>
      <family val="2"/>
      <scheme val="minor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9"/>
      <color indexed="81"/>
      <name val="Calibri"/>
      <family val="2"/>
    </font>
    <font>
      <sz val="12"/>
      <color indexed="81"/>
      <name val="Calibri"/>
      <family val="2"/>
    </font>
    <font>
      <b/>
      <sz val="12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4" fillId="0" borderId="0">
      <alignment vertical="top"/>
    </xf>
    <xf numFmtId="0" fontId="1" fillId="0" borderId="0"/>
    <xf numFmtId="0" fontId="5" fillId="0" borderId="0"/>
    <xf numFmtId="0" fontId="1" fillId="0" borderId="0"/>
    <xf numFmtId="0" fontId="11" fillId="0" borderId="0">
      <alignment vertical="top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6" fillId="3" borderId="5" xfId="5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1" xfId="5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8" xfId="1" applyFont="1" applyFill="1" applyBorder="1" applyAlignment="1" applyProtection="1">
      <alignment horizontal="center" vertical="center" wrapText="1"/>
      <protection locked="0"/>
    </xf>
    <xf numFmtId="0" fontId="6" fillId="3" borderId="8" xfId="5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13" fillId="3" borderId="19" xfId="0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10" fontId="25" fillId="0" borderId="21" xfId="15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Protection="1"/>
    <xf numFmtId="2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10" fontId="3" fillId="0" borderId="0" xfId="15" applyNumberFormat="1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6" fillId="3" borderId="7" xfId="1" applyFont="1" applyFill="1" applyBorder="1" applyAlignment="1" applyProtection="1">
      <alignment horizontal="center" vertical="center" wrapText="1"/>
      <protection locked="0"/>
    </xf>
    <xf numFmtId="0" fontId="6" fillId="3" borderId="5" xfId="1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/>
    </xf>
    <xf numFmtId="10" fontId="25" fillId="0" borderId="0" xfId="15" applyNumberFormat="1" applyFont="1" applyBorder="1" applyAlignment="1" applyProtection="1">
      <alignment horizontal="center" vertical="center"/>
    </xf>
    <xf numFmtId="0" fontId="6" fillId="3" borderId="7" xfId="1" applyFont="1" applyFill="1" applyBorder="1" applyAlignment="1" applyProtection="1">
      <alignment horizontal="center" vertical="center" wrapText="1"/>
      <protection locked="0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49" fontId="6" fillId="3" borderId="13" xfId="1" applyNumberFormat="1" applyFont="1" applyFill="1" applyBorder="1" applyAlignment="1" applyProtection="1">
      <alignment horizontal="center" vertical="center" wrapText="1"/>
    </xf>
    <xf numFmtId="49" fontId="6" fillId="3" borderId="6" xfId="1" applyNumberFormat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  <protection locked="0"/>
    </xf>
    <xf numFmtId="0" fontId="6" fillId="3" borderId="10" xfId="1" applyFont="1" applyFill="1" applyBorder="1" applyAlignment="1" applyProtection="1">
      <alignment horizontal="center" vertical="center" wrapText="1"/>
      <protection locked="0"/>
    </xf>
    <xf numFmtId="0" fontId="6" fillId="3" borderId="7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wrapText="1"/>
    </xf>
    <xf numFmtId="0" fontId="6" fillId="3" borderId="10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7" fillId="3" borderId="15" xfId="1" applyFont="1" applyFill="1" applyBorder="1" applyAlignment="1" applyProtection="1">
      <alignment horizontal="center" vertical="center" wrapText="1"/>
      <protection locked="0"/>
    </xf>
    <xf numFmtId="0" fontId="7" fillId="3" borderId="14" xfId="1" applyFont="1" applyFill="1" applyBorder="1" applyAlignment="1" applyProtection="1">
      <alignment horizontal="center" vertical="center" wrapText="1"/>
      <protection locked="0"/>
    </xf>
    <xf numFmtId="0" fontId="7" fillId="3" borderId="16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left" vertical="center"/>
    </xf>
    <xf numFmtId="0" fontId="26" fillId="0" borderId="21" xfId="1" applyFont="1" applyBorder="1" applyAlignment="1" applyProtection="1">
      <alignment horizontal="left" vertical="center" wrapText="1"/>
    </xf>
    <xf numFmtId="0" fontId="21" fillId="0" borderId="22" xfId="1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22" xfId="1" applyFont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49" fontId="8" fillId="2" borderId="12" xfId="2" applyNumberFormat="1" applyFont="1" applyFill="1" applyBorder="1" applyAlignment="1" applyProtection="1">
      <alignment horizontal="center" vertical="center" wrapText="1"/>
    </xf>
    <xf numFmtId="49" fontId="8" fillId="2" borderId="11" xfId="2" applyNumberFormat="1" applyFont="1" applyFill="1" applyBorder="1" applyAlignment="1" applyProtection="1">
      <alignment horizontal="center" vertical="center" wrapText="1"/>
    </xf>
    <xf numFmtId="49" fontId="8" fillId="2" borderId="20" xfId="2" applyNumberFormat="1" applyFont="1" applyFill="1" applyBorder="1" applyAlignment="1" applyProtection="1">
      <alignment horizontal="center" vertical="center" wrapText="1"/>
    </xf>
    <xf numFmtId="49" fontId="8" fillId="2" borderId="21" xfId="2" applyNumberFormat="1" applyFont="1" applyFill="1" applyBorder="1" applyAlignment="1" applyProtection="1">
      <alignment horizontal="center" vertical="center" wrapText="1"/>
    </xf>
    <xf numFmtId="49" fontId="8" fillId="2" borderId="17" xfId="2" applyNumberFormat="1" applyFont="1" applyFill="1" applyBorder="1" applyAlignment="1" applyProtection="1">
      <alignment horizontal="center" vertical="center" wrapText="1"/>
    </xf>
    <xf numFmtId="49" fontId="8" fillId="2" borderId="18" xfId="2" applyNumberFormat="1" applyFont="1" applyFill="1" applyBorder="1" applyAlignment="1" applyProtection="1">
      <alignment horizontal="center" vertical="center" wrapText="1"/>
    </xf>
    <xf numFmtId="49" fontId="8" fillId="2" borderId="4" xfId="2" applyNumberFormat="1" applyFont="1" applyFill="1" applyBorder="1" applyAlignment="1" applyProtection="1">
      <alignment horizontal="center" vertical="center" wrapText="1"/>
    </xf>
    <xf numFmtId="49" fontId="8" fillId="2" borderId="7" xfId="2" applyNumberFormat="1" applyFont="1" applyFill="1" applyBorder="1" applyAlignment="1" applyProtection="1">
      <alignment horizontal="center" vertical="center" wrapText="1"/>
    </xf>
    <xf numFmtId="49" fontId="8" fillId="2" borderId="15" xfId="2" applyNumberFormat="1" applyFont="1" applyFill="1" applyBorder="1" applyAlignment="1" applyProtection="1">
      <alignment horizontal="center" vertical="center" wrapText="1"/>
    </xf>
    <xf numFmtId="49" fontId="8" fillId="2" borderId="16" xfId="2" applyNumberFormat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7" fillId="3" borderId="10" xfId="1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3" fillId="3" borderId="7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</cellXfs>
  <cellStyles count="16">
    <cellStyle name="Estilo 1" xfId="6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  <cellStyle name="Normal 2" xfId="1"/>
    <cellStyle name="Normal 2 2" xfId="3"/>
    <cellStyle name="Normal 2 2 2" xfId="5"/>
    <cellStyle name="Normal 4" xfId="4"/>
    <cellStyle name="Normal 5" xfId="2"/>
    <cellStyle name="Porcentaje" xfId="15" builtinId="5"/>
  </cellStyles>
  <dxfs count="200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321475</xdr:colOff>
      <xdr:row>1</xdr:row>
      <xdr:rowOff>88900</xdr:rowOff>
    </xdr:from>
    <xdr:to>
      <xdr:col>20</xdr:col>
      <xdr:colOff>1020769</xdr:colOff>
      <xdr:row>3</xdr:row>
      <xdr:rowOff>403312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3413" y="529431"/>
          <a:ext cx="4283075" cy="112403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101600</xdr:rowOff>
    </xdr:from>
    <xdr:to>
      <xdr:col>4</xdr:col>
      <xdr:colOff>875507</xdr:colOff>
      <xdr:row>5</xdr:row>
      <xdr:rowOff>160338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7" t="8629" r="7132" b="11168"/>
        <a:stretch/>
      </xdr:blipFill>
      <xdr:spPr>
        <a:xfrm>
          <a:off x="457200" y="101600"/>
          <a:ext cx="3543301" cy="200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321475</xdr:colOff>
      <xdr:row>1</xdr:row>
      <xdr:rowOff>88900</xdr:rowOff>
    </xdr:from>
    <xdr:to>
      <xdr:col>22</xdr:col>
      <xdr:colOff>1020769</xdr:colOff>
      <xdr:row>3</xdr:row>
      <xdr:rowOff>403312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8175" y="527050"/>
          <a:ext cx="4290219" cy="113356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101600</xdr:rowOff>
    </xdr:from>
    <xdr:to>
      <xdr:col>4</xdr:col>
      <xdr:colOff>875507</xdr:colOff>
      <xdr:row>5</xdr:row>
      <xdr:rowOff>160338</xdr:rowOff>
    </xdr:to>
    <xdr:pic>
      <xdr:nvPicPr>
        <xdr:cNvPr id="3" name="Imagen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7" t="8629" r="7132" b="11168"/>
        <a:stretch/>
      </xdr:blipFill>
      <xdr:spPr>
        <a:xfrm>
          <a:off x="457200" y="101600"/>
          <a:ext cx="3542507" cy="20208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321475</xdr:colOff>
      <xdr:row>1</xdr:row>
      <xdr:rowOff>88900</xdr:rowOff>
    </xdr:from>
    <xdr:to>
      <xdr:col>23</xdr:col>
      <xdr:colOff>1020769</xdr:colOff>
      <xdr:row>3</xdr:row>
      <xdr:rowOff>403312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33325" y="527050"/>
          <a:ext cx="4290219" cy="1133562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101600</xdr:rowOff>
    </xdr:from>
    <xdr:to>
      <xdr:col>4</xdr:col>
      <xdr:colOff>875507</xdr:colOff>
      <xdr:row>5</xdr:row>
      <xdr:rowOff>160338</xdr:rowOff>
    </xdr:to>
    <xdr:pic>
      <xdr:nvPicPr>
        <xdr:cNvPr id="3" name="Imagen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87" t="8629" r="7132" b="11168"/>
        <a:stretch/>
      </xdr:blipFill>
      <xdr:spPr>
        <a:xfrm>
          <a:off x="457200" y="101600"/>
          <a:ext cx="3532982" cy="2020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13"/>
  <sheetViews>
    <sheetView tabSelected="1" zoomScale="80" zoomScaleNormal="80" workbookViewId="0">
      <selection activeCell="A3" sqref="A3:U3"/>
    </sheetView>
  </sheetViews>
  <sheetFormatPr baseColWidth="10" defaultRowHeight="15" x14ac:dyDescent="0.25"/>
  <cols>
    <col min="1" max="1" width="5.140625" style="2" bestFit="1" customWidth="1"/>
    <col min="2" max="2" width="12.42578125" style="2" customWidth="1"/>
    <col min="3" max="3" width="17.140625" style="21" customWidth="1"/>
    <col min="4" max="4" width="12" style="2" customWidth="1"/>
    <col min="5" max="5" width="18" style="21" customWidth="1"/>
    <col min="6" max="6" width="23.28515625" style="2" bestFit="1" customWidth="1"/>
    <col min="7" max="7" width="15.85546875" style="2" customWidth="1"/>
    <col min="8" max="8" width="20.7109375" style="2" customWidth="1"/>
    <col min="9" max="9" width="13.28515625" style="2" customWidth="1"/>
    <col min="10" max="10" width="32.140625" style="2" customWidth="1"/>
    <col min="11" max="11" width="45.7109375" style="21" customWidth="1"/>
    <col min="12" max="13" width="19.85546875" style="2" hidden="1" customWidth="1"/>
    <col min="14" max="14" width="11.7109375" style="22" customWidth="1"/>
    <col min="15" max="15" width="13" style="2" customWidth="1"/>
    <col min="16" max="16" width="9.28515625" style="2" bestFit="1" customWidth="1"/>
    <col min="17" max="17" width="12.7109375" style="2" customWidth="1"/>
    <col min="18" max="18" width="9.7109375" style="2" customWidth="1"/>
    <col min="19" max="19" width="8.85546875" style="2" customWidth="1"/>
    <col min="20" max="20" width="13.28515625" style="2" customWidth="1"/>
    <col min="21" max="21" width="15.85546875" style="2" customWidth="1"/>
    <col min="22" max="22" width="12.7109375" style="1" hidden="1" customWidth="1"/>
    <col min="23" max="16384" width="11.42578125" style="2"/>
  </cols>
  <sheetData>
    <row r="1" spans="1:22" s="1" customFormat="1" ht="34.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3"/>
    </row>
    <row r="2" spans="1:22" s="1" customFormat="1" ht="32.2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24"/>
    </row>
    <row r="3" spans="1:22" ht="32.25" customHeight="1" x14ac:dyDescent="0.25">
      <c r="A3" s="79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24"/>
    </row>
    <row r="4" spans="1:22" s="1" customFormat="1" ht="35.25" customHeight="1" x14ac:dyDescent="0.25">
      <c r="A4" s="81" t="s">
        <v>206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25"/>
    </row>
    <row r="5" spans="1:22" s="36" customFormat="1" ht="20.25" x14ac:dyDescent="0.25">
      <c r="A5" s="83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6"/>
    </row>
    <row r="6" spans="1:22" ht="20.25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25"/>
    </row>
    <row r="7" spans="1:22" ht="28.5" customHeight="1" x14ac:dyDescent="0.25">
      <c r="A7" s="72" t="s">
        <v>56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25"/>
    </row>
    <row r="8" spans="1:22" ht="20.25" x14ac:dyDescent="0.25">
      <c r="A8" s="72" t="s">
        <v>57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25"/>
    </row>
    <row r="9" spans="1:22" s="1" customFormat="1" ht="24.95" customHeight="1" x14ac:dyDescent="0.25">
      <c r="A9" s="27"/>
      <c r="B9" s="73" t="s">
        <v>197</v>
      </c>
      <c r="C9" s="73"/>
      <c r="D9" s="73"/>
      <c r="E9" s="73"/>
      <c r="F9" s="73"/>
      <c r="G9" s="27">
        <f>COUNT(V14:V513)</f>
        <v>0</v>
      </c>
      <c r="H9" s="27"/>
      <c r="I9" s="27"/>
      <c r="J9" s="27"/>
      <c r="K9" s="3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s="1" customFormat="1" ht="24.95" customHeight="1" x14ac:dyDescent="0.25">
      <c r="A10" s="27"/>
      <c r="B10" s="73" t="s">
        <v>198</v>
      </c>
      <c r="C10" s="73"/>
      <c r="D10" s="73"/>
      <c r="E10" s="73"/>
      <c r="F10" s="73"/>
      <c r="G10" s="27">
        <f>COUNTIF(V14:V513,"&gt;0")</f>
        <v>0</v>
      </c>
      <c r="H10" s="38"/>
      <c r="I10" s="27"/>
      <c r="J10" s="27"/>
      <c r="K10" s="3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28" customFormat="1" ht="24.95" customHeight="1" thickBot="1" x14ac:dyDescent="0.3">
      <c r="B11" s="74" t="s">
        <v>199</v>
      </c>
      <c r="C11" s="74"/>
      <c r="D11" s="74"/>
      <c r="E11" s="74"/>
      <c r="F11" s="74"/>
      <c r="G11" s="32">
        <f>IF(G9&lt;=0, 0, SUM(V14:V513)/G9)</f>
        <v>0</v>
      </c>
      <c r="K11" s="39"/>
      <c r="N11" s="40"/>
    </row>
    <row r="12" spans="1:22" s="1" customFormat="1" ht="47.25" customHeight="1" x14ac:dyDescent="0.25">
      <c r="A12" s="85" t="s">
        <v>2</v>
      </c>
      <c r="B12" s="85" t="s">
        <v>3</v>
      </c>
      <c r="C12" s="85" t="s">
        <v>4</v>
      </c>
      <c r="D12" s="85" t="s">
        <v>5</v>
      </c>
      <c r="E12" s="85" t="s">
        <v>6</v>
      </c>
      <c r="F12" s="85" t="s">
        <v>39</v>
      </c>
      <c r="G12" s="85" t="s">
        <v>40</v>
      </c>
      <c r="H12" s="85" t="s">
        <v>53</v>
      </c>
      <c r="I12" s="87" t="s">
        <v>8</v>
      </c>
      <c r="J12" s="85" t="s">
        <v>9</v>
      </c>
      <c r="K12" s="85" t="s">
        <v>63</v>
      </c>
      <c r="L12" s="85" t="s">
        <v>13</v>
      </c>
      <c r="M12" s="85" t="s">
        <v>14</v>
      </c>
      <c r="N12" s="85" t="s">
        <v>49</v>
      </c>
      <c r="O12" s="85" t="s">
        <v>20</v>
      </c>
      <c r="P12" s="85" t="s">
        <v>10</v>
      </c>
      <c r="Q12" s="89" t="s">
        <v>203</v>
      </c>
      <c r="R12" s="91" t="s">
        <v>11</v>
      </c>
      <c r="S12" s="93" t="s">
        <v>15</v>
      </c>
      <c r="T12" s="85" t="s">
        <v>16</v>
      </c>
      <c r="U12" s="85" t="s">
        <v>12</v>
      </c>
      <c r="V12" s="85" t="s">
        <v>99</v>
      </c>
    </row>
    <row r="13" spans="1:22" s="1" customFormat="1" ht="55.5" customHeight="1" thickBot="1" x14ac:dyDescent="0.3">
      <c r="A13" s="86"/>
      <c r="B13" s="86"/>
      <c r="C13" s="86"/>
      <c r="D13" s="86"/>
      <c r="E13" s="86"/>
      <c r="F13" s="86"/>
      <c r="G13" s="86"/>
      <c r="H13" s="86"/>
      <c r="I13" s="88"/>
      <c r="J13" s="86"/>
      <c r="K13" s="86"/>
      <c r="L13" s="86"/>
      <c r="M13" s="86"/>
      <c r="N13" s="86"/>
      <c r="O13" s="86"/>
      <c r="P13" s="86"/>
      <c r="Q13" s="90"/>
      <c r="R13" s="92"/>
      <c r="S13" s="94"/>
      <c r="T13" s="86"/>
      <c r="U13" s="86"/>
      <c r="V13" s="86"/>
    </row>
    <row r="14" spans="1:22" s="8" customFormat="1" ht="27.95" customHeight="1" x14ac:dyDescent="0.25">
      <c r="A14" s="55" t="s">
        <v>17</v>
      </c>
      <c r="B14" s="58"/>
      <c r="C14" s="58"/>
      <c r="D14" s="58"/>
      <c r="E14" s="58"/>
      <c r="F14" s="58"/>
      <c r="G14" s="58"/>
      <c r="H14" s="58"/>
      <c r="I14" s="3"/>
      <c r="J14" s="3"/>
      <c r="K14" s="48"/>
      <c r="L14" s="4" t="str">
        <f>IF(TRIM(K14)="","",LOOKUP(K14,Datos!$L$8:$L$33,Datos!$J$8:$J$33))</f>
        <v/>
      </c>
      <c r="M14" s="4" t="str">
        <f>IF(TRIM(K14)="","",LOOKUP(K14, Datos!$L$8:$L$33,Datos!$K$8:$K$33))</f>
        <v/>
      </c>
      <c r="N14" s="5"/>
      <c r="O14" s="6"/>
      <c r="P14" s="6"/>
      <c r="Q14" s="7"/>
      <c r="R14" s="7"/>
      <c r="S14" s="61">
        <f>SUM(R14:R18)</f>
        <v>0</v>
      </c>
      <c r="T14" s="64"/>
      <c r="U14" s="67"/>
      <c r="V14" s="29" t="str">
        <f>IF(TRIM(J14)="","",IF(AND(N14="SI", G14="CUARTO NIVEL PHD"),1.5,IF(AND(N14="SI",G14="CUARTO NIVEL MAESTRIA"),1,0)))</f>
        <v/>
      </c>
    </row>
    <row r="15" spans="1:22" s="8" customFormat="1" ht="27.95" customHeight="1" x14ac:dyDescent="0.25">
      <c r="A15" s="56"/>
      <c r="B15" s="59"/>
      <c r="C15" s="59"/>
      <c r="D15" s="59"/>
      <c r="E15" s="59"/>
      <c r="F15" s="59"/>
      <c r="G15" s="59"/>
      <c r="H15" s="59"/>
      <c r="I15" s="9"/>
      <c r="J15" s="9"/>
      <c r="K15" s="49"/>
      <c r="L15" s="10" t="str">
        <f>IF(TRIM(K15)="","",LOOKUP(K15,Datos!$L$8:$L$33,Datos!$J$8:$J$33))</f>
        <v/>
      </c>
      <c r="M15" s="10" t="str">
        <f>IF(TRIM(K15)="","",LOOKUP(K15, Datos!$L$8:$L$33,Datos!$K$8:$K$33))</f>
        <v/>
      </c>
      <c r="N15" s="11"/>
      <c r="O15" s="12"/>
      <c r="P15" s="12"/>
      <c r="Q15" s="10"/>
      <c r="R15" s="10"/>
      <c r="S15" s="62"/>
      <c r="T15" s="65"/>
      <c r="U15" s="68"/>
      <c r="V15" s="30" t="str">
        <f>IF(TRIM(J15)="","",IF(AND(N15="SI", G14="CUARTO NIVEL PHD"),1.5,IF(AND(N15="SI",G14="CUARTO NIVEL MAESTRIA"),1,0)))</f>
        <v/>
      </c>
    </row>
    <row r="16" spans="1:22" s="8" customFormat="1" ht="27.95" customHeight="1" x14ac:dyDescent="0.25">
      <c r="A16" s="56"/>
      <c r="B16" s="59"/>
      <c r="C16" s="59"/>
      <c r="D16" s="59"/>
      <c r="E16" s="59"/>
      <c r="F16" s="59"/>
      <c r="G16" s="59"/>
      <c r="H16" s="59"/>
      <c r="I16" s="13"/>
      <c r="J16" s="13"/>
      <c r="K16" s="49"/>
      <c r="L16" s="10" t="str">
        <f>IF(TRIM(K16)="","",LOOKUP(K16,Datos!$L$8:$L$33,Datos!$J$8:$J$33))</f>
        <v/>
      </c>
      <c r="M16" s="10" t="str">
        <f>IF(TRIM(K16)="","",LOOKUP(K16, Datos!$L$8:$L$33,Datos!$K$8:$K$33))</f>
        <v/>
      </c>
      <c r="N16" s="14"/>
      <c r="O16" s="15"/>
      <c r="P16" s="15"/>
      <c r="Q16" s="16"/>
      <c r="R16" s="16"/>
      <c r="S16" s="62"/>
      <c r="T16" s="65"/>
      <c r="U16" s="69"/>
      <c r="V16" s="30" t="str">
        <f>IF(TRIM(J16)="","",IF(AND(N16="SI", G14="CUARTO NIVEL PHD"),1.5,IF(AND(N16="SI",G14="CUARTO NIVEL MAESTRIA"),1,0)))</f>
        <v/>
      </c>
    </row>
    <row r="17" spans="1:22" s="8" customFormat="1" ht="27.95" customHeight="1" x14ac:dyDescent="0.25">
      <c r="A17" s="56"/>
      <c r="B17" s="59"/>
      <c r="C17" s="59"/>
      <c r="D17" s="59"/>
      <c r="E17" s="59"/>
      <c r="F17" s="59"/>
      <c r="G17" s="59"/>
      <c r="H17" s="59"/>
      <c r="I17" s="13"/>
      <c r="J17" s="13"/>
      <c r="K17" s="50"/>
      <c r="L17" s="10" t="str">
        <f>IF(TRIM(K17)="","",LOOKUP(K17,Datos!$L$8:$L$33,Datos!$J$8:$J$33))</f>
        <v/>
      </c>
      <c r="M17" s="10" t="str">
        <f>IF(TRIM(K17)="","",LOOKUP(K17, Datos!$L$8:$L$33,Datos!$K$8:$K$33))</f>
        <v/>
      </c>
      <c r="N17" s="14"/>
      <c r="O17" s="15"/>
      <c r="P17" s="15"/>
      <c r="Q17" s="16"/>
      <c r="R17" s="16"/>
      <c r="S17" s="62"/>
      <c r="T17" s="65"/>
      <c r="U17" s="69"/>
      <c r="V17" s="30" t="str">
        <f>IF(TRIM(J17)="","",IF(AND(N17="SI", G14="CUARTO NIVEL PHD"),1.5,IF(AND(N17="SI",G14="CUARTO NIVEL MAESTRIA"),1,0)))</f>
        <v/>
      </c>
    </row>
    <row r="18" spans="1:22" s="8" customFormat="1" ht="27.95" customHeight="1" thickBot="1" x14ac:dyDescent="0.3">
      <c r="A18" s="57"/>
      <c r="B18" s="60"/>
      <c r="C18" s="60"/>
      <c r="D18" s="60"/>
      <c r="E18" s="60"/>
      <c r="F18" s="60"/>
      <c r="G18" s="60"/>
      <c r="H18" s="60"/>
      <c r="I18" s="17"/>
      <c r="J18" s="17"/>
      <c r="K18" s="51"/>
      <c r="L18" s="18" t="str">
        <f>IF(TRIM(K18)="","",LOOKUP(K18,Datos!$L$8:$L$33,Datos!$J$8:$J$33))</f>
        <v/>
      </c>
      <c r="M18" s="18" t="str">
        <f>IF(TRIM(K18)="","",LOOKUP(K18, Datos!$L$8:$L$33,Datos!$K$8:$K$33))</f>
        <v/>
      </c>
      <c r="N18" s="19"/>
      <c r="O18" s="20"/>
      <c r="P18" s="20"/>
      <c r="Q18" s="18"/>
      <c r="R18" s="18"/>
      <c r="S18" s="63"/>
      <c r="T18" s="66"/>
      <c r="U18" s="70"/>
      <c r="V18" s="31" t="str">
        <f>IF(TRIM(J18)="","",IF(AND(N18="SI", G14="CUARTO NIVEL PHD"),1.5,IF(AND(N18="SI",G14="CUARTO NIVEL MAESTRIA"),1,0)))</f>
        <v/>
      </c>
    </row>
    <row r="19" spans="1:22" s="8" customFormat="1" ht="27.95" customHeight="1" x14ac:dyDescent="0.25">
      <c r="A19" s="55" t="s">
        <v>18</v>
      </c>
      <c r="B19" s="58"/>
      <c r="C19" s="58"/>
      <c r="D19" s="58"/>
      <c r="E19" s="58"/>
      <c r="F19" s="58"/>
      <c r="G19" s="58"/>
      <c r="H19" s="58"/>
      <c r="I19" s="3"/>
      <c r="J19" s="3"/>
      <c r="K19" s="48"/>
      <c r="L19" s="4" t="str">
        <f>IF(TRIM(K19)="","",LOOKUP(K19,Datos!$L$8:$L$33,Datos!$J$8:$J$33))</f>
        <v/>
      </c>
      <c r="M19" s="4" t="str">
        <f>IF(TRIM(K19)="","",LOOKUP(K19, Datos!$L$8:$L$33,Datos!$K$8:$K$33))</f>
        <v/>
      </c>
      <c r="N19" s="5"/>
      <c r="O19" s="6"/>
      <c r="P19" s="6"/>
      <c r="Q19" s="7"/>
      <c r="R19" s="7"/>
      <c r="S19" s="61">
        <f>SUM(R19:R23)</f>
        <v>0</v>
      </c>
      <c r="T19" s="64"/>
      <c r="U19" s="67"/>
      <c r="V19" s="29" t="str">
        <f>IF(TRIM(J19)="","",IF(AND(N19="SI", G19="CUARTO NIVEL PHD"),1.5,IF(AND(N19="SI",G19="CUARTO NIVEL MAESTRIA"),1,0)))</f>
        <v/>
      </c>
    </row>
    <row r="20" spans="1:22" s="8" customFormat="1" ht="27.95" customHeight="1" x14ac:dyDescent="0.25">
      <c r="A20" s="56"/>
      <c r="B20" s="59"/>
      <c r="C20" s="59"/>
      <c r="D20" s="59"/>
      <c r="E20" s="59"/>
      <c r="F20" s="59"/>
      <c r="G20" s="59"/>
      <c r="H20" s="59"/>
      <c r="I20" s="9"/>
      <c r="J20" s="9"/>
      <c r="K20" s="49"/>
      <c r="L20" s="10" t="str">
        <f>IF(TRIM(K20)="","",LOOKUP(K20,Datos!$L$8:$L$33,Datos!$J$8:$J$33))</f>
        <v/>
      </c>
      <c r="M20" s="10" t="str">
        <f>IF(TRIM(K20)="","",LOOKUP(K20, Datos!$L$8:$L$33,Datos!$K$8:$K$33))</f>
        <v/>
      </c>
      <c r="N20" s="11"/>
      <c r="O20" s="12"/>
      <c r="P20" s="12"/>
      <c r="Q20" s="10"/>
      <c r="R20" s="10"/>
      <c r="S20" s="62"/>
      <c r="T20" s="65"/>
      <c r="U20" s="68"/>
      <c r="V20" s="30" t="str">
        <f>IF(TRIM(J20)="","",IF(AND(N20="SI", G19="CUARTO NIVEL PHD"),1.5,IF(AND(N20="SI",G19="CUARTO NIVEL MAESTRIA"),1,0)))</f>
        <v/>
      </c>
    </row>
    <row r="21" spans="1:22" s="8" customFormat="1" ht="27.95" customHeight="1" x14ac:dyDescent="0.25">
      <c r="A21" s="56"/>
      <c r="B21" s="59"/>
      <c r="C21" s="59"/>
      <c r="D21" s="59"/>
      <c r="E21" s="59"/>
      <c r="F21" s="59"/>
      <c r="G21" s="59"/>
      <c r="H21" s="59"/>
      <c r="I21" s="13"/>
      <c r="J21" s="13"/>
      <c r="K21" s="49"/>
      <c r="L21" s="10" t="str">
        <f>IF(TRIM(K21)="","",LOOKUP(K21,Datos!$L$8:$L$33,Datos!$J$8:$J$33))</f>
        <v/>
      </c>
      <c r="M21" s="10" t="str">
        <f>IF(TRIM(K21)="","",LOOKUP(K21, Datos!$L$8:$L$33,Datos!$K$8:$K$33))</f>
        <v/>
      </c>
      <c r="N21" s="14"/>
      <c r="O21" s="15"/>
      <c r="P21" s="15"/>
      <c r="Q21" s="16"/>
      <c r="R21" s="16"/>
      <c r="S21" s="62"/>
      <c r="T21" s="65"/>
      <c r="U21" s="69"/>
      <c r="V21" s="30" t="str">
        <f>IF(TRIM(J21)="","",IF(AND(N21="SI", G19="CUARTO NIVEL PHD"),1.5,IF(AND(N21="SI",G19="CUARTO NIVEL MAESTRIA"),1,0)))</f>
        <v/>
      </c>
    </row>
    <row r="22" spans="1:22" s="8" customFormat="1" ht="27.95" customHeight="1" x14ac:dyDescent="0.25">
      <c r="A22" s="56"/>
      <c r="B22" s="59"/>
      <c r="C22" s="59"/>
      <c r="D22" s="59"/>
      <c r="E22" s="59"/>
      <c r="F22" s="59"/>
      <c r="G22" s="59"/>
      <c r="H22" s="59"/>
      <c r="I22" s="13"/>
      <c r="J22" s="13"/>
      <c r="K22" s="50"/>
      <c r="L22" s="10" t="str">
        <f>IF(TRIM(K22)="","",LOOKUP(K22,Datos!$L$8:$L$33,Datos!$J$8:$J$33))</f>
        <v/>
      </c>
      <c r="M22" s="10" t="str">
        <f>IF(TRIM(K22)="","",LOOKUP(K22, Datos!$L$8:$L$33,Datos!$K$8:$K$33))</f>
        <v/>
      </c>
      <c r="N22" s="14"/>
      <c r="O22" s="15"/>
      <c r="P22" s="15"/>
      <c r="Q22" s="16"/>
      <c r="R22" s="16"/>
      <c r="S22" s="62"/>
      <c r="T22" s="65"/>
      <c r="U22" s="69"/>
      <c r="V22" s="30" t="str">
        <f>IF(TRIM(J22)="","",IF(AND(N22="SI", G19="CUARTO NIVEL PHD"),1.5,IF(AND(N22="SI",G19="CUARTO NIVEL MAESTRIA"),1,0)))</f>
        <v/>
      </c>
    </row>
    <row r="23" spans="1:22" s="8" customFormat="1" ht="27.95" customHeight="1" thickBot="1" x14ac:dyDescent="0.3">
      <c r="A23" s="57"/>
      <c r="B23" s="60"/>
      <c r="C23" s="60"/>
      <c r="D23" s="60"/>
      <c r="E23" s="60"/>
      <c r="F23" s="60"/>
      <c r="G23" s="60"/>
      <c r="H23" s="60"/>
      <c r="I23" s="17"/>
      <c r="J23" s="17"/>
      <c r="K23" s="51"/>
      <c r="L23" s="18" t="str">
        <f>IF(TRIM(K23)="","",LOOKUP(K23,Datos!$L$8:$L$33,Datos!$J$8:$J$33))</f>
        <v/>
      </c>
      <c r="M23" s="18" t="str">
        <f>IF(TRIM(K23)="","",LOOKUP(K23, Datos!$L$8:$L$33,Datos!$K$8:$K$33))</f>
        <v/>
      </c>
      <c r="N23" s="19"/>
      <c r="O23" s="20"/>
      <c r="P23" s="20"/>
      <c r="Q23" s="18"/>
      <c r="R23" s="18"/>
      <c r="S23" s="63"/>
      <c r="T23" s="66"/>
      <c r="U23" s="70"/>
      <c r="V23" s="31" t="str">
        <f>IF(TRIM(J23)="","",IF(AND(N23="SI", G19="CUARTO NIVEL PHD"),1.5,IF(AND(N23="SI",G19="CUARTO NIVEL MAESTRIA"),1,0)))</f>
        <v/>
      </c>
    </row>
    <row r="24" spans="1:22" s="8" customFormat="1" ht="27.95" customHeight="1" x14ac:dyDescent="0.25">
      <c r="A24" s="55" t="s">
        <v>19</v>
      </c>
      <c r="B24" s="58"/>
      <c r="C24" s="58"/>
      <c r="D24" s="58"/>
      <c r="E24" s="58"/>
      <c r="F24" s="58"/>
      <c r="G24" s="58"/>
      <c r="H24" s="58"/>
      <c r="I24" s="3"/>
      <c r="J24" s="3"/>
      <c r="K24" s="48"/>
      <c r="L24" s="4" t="str">
        <f>IF(TRIM(K24)="","",LOOKUP(K24,Datos!$L$8:$L$33,Datos!$J$8:$J$33))</f>
        <v/>
      </c>
      <c r="M24" s="4" t="str">
        <f>IF(TRIM(K24)="","",LOOKUP(K24, Datos!$L$8:$L$33,Datos!$K$8:$K$33))</f>
        <v/>
      </c>
      <c r="N24" s="5"/>
      <c r="O24" s="6"/>
      <c r="P24" s="6"/>
      <c r="Q24" s="7"/>
      <c r="R24" s="7"/>
      <c r="S24" s="61">
        <f>SUM(R24:R28)</f>
        <v>0</v>
      </c>
      <c r="T24" s="64"/>
      <c r="U24" s="67"/>
      <c r="V24" s="29" t="str">
        <f>IF(TRIM(J24)="","",IF(AND(N24="SI", G24="CUARTO NIVEL PHD"),1.5,IF(AND(N24="SI",G24="CUARTO NIVEL MAESTRIA"),1,0)))</f>
        <v/>
      </c>
    </row>
    <row r="25" spans="1:22" s="8" customFormat="1" ht="27.95" customHeight="1" x14ac:dyDescent="0.25">
      <c r="A25" s="56"/>
      <c r="B25" s="59"/>
      <c r="C25" s="59"/>
      <c r="D25" s="59"/>
      <c r="E25" s="59"/>
      <c r="F25" s="59"/>
      <c r="G25" s="59"/>
      <c r="H25" s="59"/>
      <c r="I25" s="9"/>
      <c r="J25" s="9"/>
      <c r="K25" s="49"/>
      <c r="L25" s="10" t="str">
        <f>IF(TRIM(K25)="","",LOOKUP(K25,Datos!$L$8:$L$33,Datos!$J$8:$J$33))</f>
        <v/>
      </c>
      <c r="M25" s="10" t="str">
        <f>IF(TRIM(K25)="","",LOOKUP(K25, Datos!$L$8:$L$33,Datos!$K$8:$K$33))</f>
        <v/>
      </c>
      <c r="N25" s="11"/>
      <c r="O25" s="12"/>
      <c r="P25" s="12"/>
      <c r="Q25" s="10"/>
      <c r="R25" s="10"/>
      <c r="S25" s="62"/>
      <c r="T25" s="65"/>
      <c r="U25" s="68"/>
      <c r="V25" s="30" t="str">
        <f>IF(TRIM(J25)="","",IF(AND(N25="SI", G24="CUARTO NIVEL PHD"),1.5,IF(AND(N25="SI",G24="CUARTO NIVEL MAESTRIA"),1,0)))</f>
        <v/>
      </c>
    </row>
    <row r="26" spans="1:22" s="8" customFormat="1" ht="27.95" customHeight="1" x14ac:dyDescent="0.25">
      <c r="A26" s="56"/>
      <c r="B26" s="59"/>
      <c r="C26" s="59"/>
      <c r="D26" s="59"/>
      <c r="E26" s="59"/>
      <c r="F26" s="59"/>
      <c r="G26" s="59"/>
      <c r="H26" s="59"/>
      <c r="I26" s="13"/>
      <c r="J26" s="13"/>
      <c r="K26" s="49"/>
      <c r="L26" s="10" t="str">
        <f>IF(TRIM(K26)="","",LOOKUP(K26,Datos!$L$8:$L$33,Datos!$J$8:$J$33))</f>
        <v/>
      </c>
      <c r="M26" s="10" t="str">
        <f>IF(TRIM(K26)="","",LOOKUP(K26, Datos!$L$8:$L$33,Datos!$K$8:$K$33))</f>
        <v/>
      </c>
      <c r="N26" s="14"/>
      <c r="O26" s="15"/>
      <c r="P26" s="15"/>
      <c r="Q26" s="16"/>
      <c r="R26" s="16"/>
      <c r="S26" s="62"/>
      <c r="T26" s="65"/>
      <c r="U26" s="69"/>
      <c r="V26" s="30" t="str">
        <f>IF(TRIM(J26)="","",IF(AND(N26="SI", G24="CUARTO NIVEL PHD"),1.5,IF(AND(N26="SI",G24="CUARTO NIVEL MAESTRIA"),1,0)))</f>
        <v/>
      </c>
    </row>
    <row r="27" spans="1:22" s="8" customFormat="1" ht="27.95" customHeight="1" x14ac:dyDescent="0.25">
      <c r="A27" s="56"/>
      <c r="B27" s="59"/>
      <c r="C27" s="59"/>
      <c r="D27" s="59"/>
      <c r="E27" s="59"/>
      <c r="F27" s="59"/>
      <c r="G27" s="59"/>
      <c r="H27" s="59"/>
      <c r="I27" s="13"/>
      <c r="J27" s="13"/>
      <c r="K27" s="50"/>
      <c r="L27" s="10" t="str">
        <f>IF(TRIM(K27)="","",LOOKUP(K27,Datos!$L$8:$L$33,Datos!$J$8:$J$33))</f>
        <v/>
      </c>
      <c r="M27" s="10" t="str">
        <f>IF(TRIM(K27)="","",LOOKUP(K27, Datos!$L$8:$L$33,Datos!$K$8:$K$33))</f>
        <v/>
      </c>
      <c r="N27" s="14"/>
      <c r="O27" s="15"/>
      <c r="P27" s="15"/>
      <c r="Q27" s="16"/>
      <c r="R27" s="16"/>
      <c r="S27" s="62"/>
      <c r="T27" s="65"/>
      <c r="U27" s="69"/>
      <c r="V27" s="30" t="str">
        <f>IF(TRIM(J27)="","",IF(AND(N27="SI", G24="CUARTO NIVEL PHD"),1.5,IF(AND(N27="SI",G24="CUARTO NIVEL MAESTRIA"),1,0)))</f>
        <v/>
      </c>
    </row>
    <row r="28" spans="1:22" s="8" customFormat="1" ht="27.95" customHeight="1" thickBot="1" x14ac:dyDescent="0.3">
      <c r="A28" s="57"/>
      <c r="B28" s="60"/>
      <c r="C28" s="60"/>
      <c r="D28" s="60"/>
      <c r="E28" s="60"/>
      <c r="F28" s="60"/>
      <c r="G28" s="60"/>
      <c r="H28" s="60"/>
      <c r="I28" s="17"/>
      <c r="J28" s="17"/>
      <c r="K28" s="51"/>
      <c r="L28" s="18" t="str">
        <f>IF(TRIM(K28)="","",LOOKUP(K28,Datos!$L$8:$L$33,Datos!$J$8:$J$33))</f>
        <v/>
      </c>
      <c r="M28" s="18" t="str">
        <f>IF(TRIM(K28)="","",LOOKUP(K28, Datos!$L$8:$L$33,Datos!$K$8:$K$33))</f>
        <v/>
      </c>
      <c r="N28" s="19"/>
      <c r="O28" s="20"/>
      <c r="P28" s="20"/>
      <c r="Q28" s="18"/>
      <c r="R28" s="18"/>
      <c r="S28" s="63"/>
      <c r="T28" s="66"/>
      <c r="U28" s="70"/>
      <c r="V28" s="31" t="str">
        <f>IF(TRIM(J28)="","",IF(AND(N28="SI", G24="CUARTO NIVEL PHD"),1.5,IF(AND(N28="SI",G24="CUARTO NIVEL MAESTRIA"),1,0)))</f>
        <v/>
      </c>
    </row>
    <row r="29" spans="1:22" s="8" customFormat="1" ht="27.95" customHeight="1" x14ac:dyDescent="0.25">
      <c r="A29" s="55" t="s">
        <v>100</v>
      </c>
      <c r="B29" s="58"/>
      <c r="C29" s="58"/>
      <c r="D29" s="58"/>
      <c r="E29" s="58"/>
      <c r="F29" s="58"/>
      <c r="G29" s="58"/>
      <c r="H29" s="58"/>
      <c r="I29" s="3"/>
      <c r="J29" s="3"/>
      <c r="K29" s="48"/>
      <c r="L29" s="4" t="str">
        <f>IF(TRIM(K29)="","",LOOKUP(K29,Datos!$L$8:$L$33,Datos!$J$8:$J$33))</f>
        <v/>
      </c>
      <c r="M29" s="4" t="str">
        <f>IF(TRIM(K29)="","",LOOKUP(K29, Datos!$L$8:$L$33,Datos!$K$8:$K$33))</f>
        <v/>
      </c>
      <c r="N29" s="5"/>
      <c r="O29" s="6"/>
      <c r="P29" s="6"/>
      <c r="Q29" s="7"/>
      <c r="R29" s="7"/>
      <c r="S29" s="61">
        <f>SUM(R29:R33)</f>
        <v>0</v>
      </c>
      <c r="T29" s="64"/>
      <c r="U29" s="67"/>
      <c r="V29" s="29" t="str">
        <f>IF(TRIM(J29)="","",IF(AND(N29="SI", G29="CUARTO NIVEL PHD"),1.5,IF(AND(N29="SI",G29="CUARTO NIVEL MAESTRIA"),1,0)))</f>
        <v/>
      </c>
    </row>
    <row r="30" spans="1:22" s="8" customFormat="1" ht="27.95" customHeight="1" x14ac:dyDescent="0.25">
      <c r="A30" s="56"/>
      <c r="B30" s="59"/>
      <c r="C30" s="59"/>
      <c r="D30" s="59"/>
      <c r="E30" s="59"/>
      <c r="F30" s="59"/>
      <c r="G30" s="59"/>
      <c r="H30" s="59"/>
      <c r="I30" s="9"/>
      <c r="J30" s="9"/>
      <c r="K30" s="49"/>
      <c r="L30" s="10" t="str">
        <f>IF(TRIM(K30)="","",LOOKUP(K30,Datos!$L$8:$L$33,Datos!$J$8:$J$33))</f>
        <v/>
      </c>
      <c r="M30" s="10" t="str">
        <f>IF(TRIM(K30)="","",LOOKUP(K30, Datos!$L$8:$L$33,Datos!$K$8:$K$33))</f>
        <v/>
      </c>
      <c r="N30" s="11"/>
      <c r="O30" s="12"/>
      <c r="P30" s="12"/>
      <c r="Q30" s="10"/>
      <c r="R30" s="10"/>
      <c r="S30" s="62"/>
      <c r="T30" s="65"/>
      <c r="U30" s="68"/>
      <c r="V30" s="30" t="str">
        <f>IF(TRIM(J30)="","",IF(AND(N30="SI", G29="CUARTO NIVEL PHD"),1.5,IF(AND(N30="SI",G29="CUARTO NIVEL MAESTRIA"),1,0)))</f>
        <v/>
      </c>
    </row>
    <row r="31" spans="1:22" s="8" customFormat="1" ht="27.95" customHeight="1" x14ac:dyDescent="0.25">
      <c r="A31" s="56"/>
      <c r="B31" s="59"/>
      <c r="C31" s="59"/>
      <c r="D31" s="59"/>
      <c r="E31" s="59"/>
      <c r="F31" s="59"/>
      <c r="G31" s="59"/>
      <c r="H31" s="59"/>
      <c r="I31" s="13"/>
      <c r="J31" s="13"/>
      <c r="K31" s="49"/>
      <c r="L31" s="10" t="str">
        <f>IF(TRIM(K31)="","",LOOKUP(K31,Datos!$L$8:$L$33,Datos!$J$8:$J$33))</f>
        <v/>
      </c>
      <c r="M31" s="10" t="str">
        <f>IF(TRIM(K31)="","",LOOKUP(K31, Datos!$L$8:$L$33,Datos!$K$8:$K$33))</f>
        <v/>
      </c>
      <c r="N31" s="14"/>
      <c r="O31" s="15"/>
      <c r="P31" s="15"/>
      <c r="Q31" s="16"/>
      <c r="R31" s="16"/>
      <c r="S31" s="62"/>
      <c r="T31" s="65"/>
      <c r="U31" s="69"/>
      <c r="V31" s="30" t="str">
        <f>IF(TRIM(J31)="","",IF(AND(N31="SI", G29="CUARTO NIVEL PHD"),1.5,IF(AND(N31="SI",G29="CUARTO NIVEL MAESTRIA"),1,0)))</f>
        <v/>
      </c>
    </row>
    <row r="32" spans="1:22" s="8" customFormat="1" ht="27.95" customHeight="1" x14ac:dyDescent="0.25">
      <c r="A32" s="56"/>
      <c r="B32" s="59"/>
      <c r="C32" s="59"/>
      <c r="D32" s="59"/>
      <c r="E32" s="59"/>
      <c r="F32" s="59"/>
      <c r="G32" s="59"/>
      <c r="H32" s="59"/>
      <c r="I32" s="13"/>
      <c r="J32" s="13"/>
      <c r="K32" s="50"/>
      <c r="L32" s="10" t="str">
        <f>IF(TRIM(K32)="","",LOOKUP(K32,Datos!$L$8:$L$33,Datos!$J$8:$J$33))</f>
        <v/>
      </c>
      <c r="M32" s="10" t="str">
        <f>IF(TRIM(K32)="","",LOOKUP(K32, Datos!$L$8:$L$33,Datos!$K$8:$K$33))</f>
        <v/>
      </c>
      <c r="N32" s="14"/>
      <c r="O32" s="15"/>
      <c r="P32" s="15"/>
      <c r="Q32" s="16"/>
      <c r="R32" s="16"/>
      <c r="S32" s="62"/>
      <c r="T32" s="65"/>
      <c r="U32" s="69"/>
      <c r="V32" s="30" t="str">
        <f>IF(TRIM(J32)="","",IF(AND(N32="SI", G29="CUARTO NIVEL PHD"),1.5,IF(AND(N32="SI",G29="CUARTO NIVEL MAESTRIA"),1,0)))</f>
        <v/>
      </c>
    </row>
    <row r="33" spans="1:22" s="8" customFormat="1" ht="27.95" customHeight="1" thickBot="1" x14ac:dyDescent="0.3">
      <c r="A33" s="57"/>
      <c r="B33" s="60"/>
      <c r="C33" s="60"/>
      <c r="D33" s="60"/>
      <c r="E33" s="60"/>
      <c r="F33" s="60"/>
      <c r="G33" s="60"/>
      <c r="H33" s="60"/>
      <c r="I33" s="17"/>
      <c r="J33" s="17"/>
      <c r="K33" s="51"/>
      <c r="L33" s="18" t="str">
        <f>IF(TRIM(K33)="","",LOOKUP(K33,Datos!$L$8:$L$33,Datos!$J$8:$J$33))</f>
        <v/>
      </c>
      <c r="M33" s="18" t="str">
        <f>IF(TRIM(K33)="","",LOOKUP(K33, Datos!$L$8:$L$33,Datos!$K$8:$K$33))</f>
        <v/>
      </c>
      <c r="N33" s="19"/>
      <c r="O33" s="20"/>
      <c r="P33" s="20"/>
      <c r="Q33" s="18"/>
      <c r="R33" s="18"/>
      <c r="S33" s="63"/>
      <c r="T33" s="66"/>
      <c r="U33" s="70"/>
      <c r="V33" s="31" t="str">
        <f>IF(TRIM(J33)="","",IF(AND(N33="SI", G29="CUARTO NIVEL PHD"),1.5,IF(AND(N33="SI",G29="CUARTO NIVEL MAESTRIA"),1,0)))</f>
        <v/>
      </c>
    </row>
    <row r="34" spans="1:22" s="8" customFormat="1" ht="27.95" customHeight="1" x14ac:dyDescent="0.25">
      <c r="A34" s="55" t="s">
        <v>101</v>
      </c>
      <c r="B34" s="58"/>
      <c r="C34" s="58"/>
      <c r="D34" s="58"/>
      <c r="E34" s="58"/>
      <c r="F34" s="58"/>
      <c r="G34" s="58"/>
      <c r="H34" s="58"/>
      <c r="I34" s="3"/>
      <c r="J34" s="3"/>
      <c r="K34" s="48"/>
      <c r="L34" s="4" t="str">
        <f>IF(TRIM(K34)="","",LOOKUP(K34,Datos!$L$8:$L$33,Datos!$J$8:$J$33))</f>
        <v/>
      </c>
      <c r="M34" s="4" t="str">
        <f>IF(TRIM(K34)="","",LOOKUP(K34, Datos!$L$8:$L$33,Datos!$K$8:$K$33))</f>
        <v/>
      </c>
      <c r="N34" s="5"/>
      <c r="O34" s="6"/>
      <c r="P34" s="6"/>
      <c r="Q34" s="7"/>
      <c r="R34" s="7"/>
      <c r="S34" s="61">
        <f>SUM(R34:R38)</f>
        <v>0</v>
      </c>
      <c r="T34" s="64"/>
      <c r="U34" s="67"/>
      <c r="V34" s="29" t="str">
        <f>IF(TRIM(J34)="","",IF(AND(N34="SI", G34="CUARTO NIVEL PHD"),1.5,IF(AND(N34="SI",G34="CUARTO NIVEL MAESTRIA"),1,0)))</f>
        <v/>
      </c>
    </row>
    <row r="35" spans="1:22" s="8" customFormat="1" ht="27.95" customHeight="1" x14ac:dyDescent="0.25">
      <c r="A35" s="56"/>
      <c r="B35" s="59"/>
      <c r="C35" s="59"/>
      <c r="D35" s="59"/>
      <c r="E35" s="59"/>
      <c r="F35" s="59"/>
      <c r="G35" s="59"/>
      <c r="H35" s="59"/>
      <c r="I35" s="9"/>
      <c r="J35" s="9"/>
      <c r="K35" s="49"/>
      <c r="L35" s="10" t="str">
        <f>IF(TRIM(K35)="","",LOOKUP(K35,Datos!$L$8:$L$33,Datos!$J$8:$J$33))</f>
        <v/>
      </c>
      <c r="M35" s="10" t="str">
        <f>IF(TRIM(K35)="","",LOOKUP(K35, Datos!$L$8:$L$33,Datos!$K$8:$K$33))</f>
        <v/>
      </c>
      <c r="N35" s="11"/>
      <c r="O35" s="12"/>
      <c r="P35" s="12"/>
      <c r="Q35" s="10"/>
      <c r="R35" s="10"/>
      <c r="S35" s="62"/>
      <c r="T35" s="65"/>
      <c r="U35" s="68"/>
      <c r="V35" s="30" t="str">
        <f>IF(TRIM(J35)="","",IF(AND(N35="SI", G34="CUARTO NIVEL PHD"),1.5,IF(AND(N35="SI",G34="CUARTO NIVEL MAESTRIA"),1,0)))</f>
        <v/>
      </c>
    </row>
    <row r="36" spans="1:22" s="8" customFormat="1" ht="27.95" customHeight="1" x14ac:dyDescent="0.25">
      <c r="A36" s="56"/>
      <c r="B36" s="59"/>
      <c r="C36" s="59"/>
      <c r="D36" s="59"/>
      <c r="E36" s="59"/>
      <c r="F36" s="59"/>
      <c r="G36" s="59"/>
      <c r="H36" s="59"/>
      <c r="I36" s="13"/>
      <c r="J36" s="13"/>
      <c r="K36" s="49"/>
      <c r="L36" s="10" t="str">
        <f>IF(TRIM(K36)="","",LOOKUP(K36,Datos!$L$8:$L$33,Datos!$J$8:$J$33))</f>
        <v/>
      </c>
      <c r="M36" s="10" t="str">
        <f>IF(TRIM(K36)="","",LOOKUP(K36, Datos!$L$8:$L$33,Datos!$K$8:$K$33))</f>
        <v/>
      </c>
      <c r="N36" s="14"/>
      <c r="O36" s="15"/>
      <c r="P36" s="15"/>
      <c r="Q36" s="16"/>
      <c r="R36" s="16"/>
      <c r="S36" s="62"/>
      <c r="T36" s="65"/>
      <c r="U36" s="69"/>
      <c r="V36" s="30" t="str">
        <f>IF(TRIM(J36)="","",IF(AND(N36="SI", G34="CUARTO NIVEL PHD"),1.5,IF(AND(N36="SI",G34="CUARTO NIVEL MAESTRIA"),1,0)))</f>
        <v/>
      </c>
    </row>
    <row r="37" spans="1:22" s="8" customFormat="1" ht="27.95" customHeight="1" x14ac:dyDescent="0.25">
      <c r="A37" s="56"/>
      <c r="B37" s="59"/>
      <c r="C37" s="59"/>
      <c r="D37" s="59"/>
      <c r="E37" s="59"/>
      <c r="F37" s="59"/>
      <c r="G37" s="59"/>
      <c r="H37" s="59"/>
      <c r="I37" s="13"/>
      <c r="J37" s="13"/>
      <c r="K37" s="50"/>
      <c r="L37" s="10" t="str">
        <f>IF(TRIM(K37)="","",LOOKUP(K37,Datos!$L$8:$L$33,Datos!$J$8:$J$33))</f>
        <v/>
      </c>
      <c r="M37" s="10" t="str">
        <f>IF(TRIM(K37)="","",LOOKUP(K37, Datos!$L$8:$L$33,Datos!$K$8:$K$33))</f>
        <v/>
      </c>
      <c r="N37" s="14"/>
      <c r="O37" s="15"/>
      <c r="P37" s="15"/>
      <c r="Q37" s="16"/>
      <c r="R37" s="16"/>
      <c r="S37" s="62"/>
      <c r="T37" s="65"/>
      <c r="U37" s="69"/>
      <c r="V37" s="30" t="str">
        <f>IF(TRIM(J37)="","",IF(AND(N37="SI", G34="CUARTO NIVEL PHD"),1.5,IF(AND(N37="SI",G34="CUARTO NIVEL MAESTRIA"),1,0)))</f>
        <v/>
      </c>
    </row>
    <row r="38" spans="1:22" s="8" customFormat="1" ht="27.95" customHeight="1" thickBot="1" x14ac:dyDescent="0.3">
      <c r="A38" s="57"/>
      <c r="B38" s="60"/>
      <c r="C38" s="60"/>
      <c r="D38" s="60"/>
      <c r="E38" s="60"/>
      <c r="F38" s="60"/>
      <c r="G38" s="60"/>
      <c r="H38" s="60"/>
      <c r="I38" s="17"/>
      <c r="J38" s="17"/>
      <c r="K38" s="51"/>
      <c r="L38" s="18" t="str">
        <f>IF(TRIM(K38)="","",LOOKUP(K38,Datos!$L$8:$L$33,Datos!$J$8:$J$33))</f>
        <v/>
      </c>
      <c r="M38" s="18" t="str">
        <f>IF(TRIM(K38)="","",LOOKUP(K38, Datos!$L$8:$L$33,Datos!$K$8:$K$33))</f>
        <v/>
      </c>
      <c r="N38" s="19"/>
      <c r="O38" s="20"/>
      <c r="P38" s="20"/>
      <c r="Q38" s="18"/>
      <c r="R38" s="18"/>
      <c r="S38" s="63"/>
      <c r="T38" s="66"/>
      <c r="U38" s="70"/>
      <c r="V38" s="31" t="str">
        <f>IF(TRIM(J38)="","",IF(AND(N38="SI", G34="CUARTO NIVEL PHD"),1.5,IF(AND(N38="SI",G34="CUARTO NIVEL MAESTRIA"),1,0)))</f>
        <v/>
      </c>
    </row>
    <row r="39" spans="1:22" s="8" customFormat="1" ht="27.95" customHeight="1" x14ac:dyDescent="0.25">
      <c r="A39" s="55" t="s">
        <v>102</v>
      </c>
      <c r="B39" s="58"/>
      <c r="C39" s="58"/>
      <c r="D39" s="58"/>
      <c r="E39" s="58"/>
      <c r="F39" s="58"/>
      <c r="G39" s="58"/>
      <c r="H39" s="58"/>
      <c r="I39" s="3"/>
      <c r="J39" s="3"/>
      <c r="K39" s="48"/>
      <c r="L39" s="4" t="str">
        <f>IF(TRIM(K39)="","",LOOKUP(K39,Datos!$L$8:$L$33,Datos!$J$8:$J$33))</f>
        <v/>
      </c>
      <c r="M39" s="4" t="str">
        <f>IF(TRIM(K39)="","",LOOKUP(K39, Datos!$L$8:$L$33,Datos!$K$8:$K$33))</f>
        <v/>
      </c>
      <c r="N39" s="5"/>
      <c r="O39" s="6"/>
      <c r="P39" s="6"/>
      <c r="Q39" s="7"/>
      <c r="R39" s="7"/>
      <c r="S39" s="61">
        <f>SUM(R39:R43)</f>
        <v>0</v>
      </c>
      <c r="T39" s="64"/>
      <c r="U39" s="67"/>
      <c r="V39" s="29" t="str">
        <f>IF(TRIM(J39)="","",IF(AND(N39="SI", G39="CUARTO NIVEL PHD"),1.5,IF(AND(N39="SI",G39="CUARTO NIVEL MAESTRIA"),1,0)))</f>
        <v/>
      </c>
    </row>
    <row r="40" spans="1:22" s="8" customFormat="1" ht="27.95" customHeight="1" x14ac:dyDescent="0.25">
      <c r="A40" s="56"/>
      <c r="B40" s="59"/>
      <c r="C40" s="59"/>
      <c r="D40" s="59"/>
      <c r="E40" s="59"/>
      <c r="F40" s="59"/>
      <c r="G40" s="59"/>
      <c r="H40" s="59"/>
      <c r="I40" s="9"/>
      <c r="J40" s="9"/>
      <c r="K40" s="49"/>
      <c r="L40" s="10" t="str">
        <f>IF(TRIM(K40)="","",LOOKUP(K40,Datos!$L$8:$L$33,Datos!$J$8:$J$33))</f>
        <v/>
      </c>
      <c r="M40" s="10" t="str">
        <f>IF(TRIM(K40)="","",LOOKUP(K40, Datos!$L$8:$L$33,Datos!$K$8:$K$33))</f>
        <v/>
      </c>
      <c r="N40" s="11"/>
      <c r="O40" s="12"/>
      <c r="P40" s="12"/>
      <c r="Q40" s="10"/>
      <c r="R40" s="10"/>
      <c r="S40" s="62"/>
      <c r="T40" s="65"/>
      <c r="U40" s="68"/>
      <c r="V40" s="30" t="str">
        <f>IF(TRIM(J40)="","",IF(AND(N40="SI", G39="CUARTO NIVEL PHD"),1.5,IF(AND(N40="SI",G39="CUARTO NIVEL MAESTRIA"),1,0)))</f>
        <v/>
      </c>
    </row>
    <row r="41" spans="1:22" s="8" customFormat="1" ht="27.95" customHeight="1" x14ac:dyDescent="0.25">
      <c r="A41" s="56"/>
      <c r="B41" s="59"/>
      <c r="C41" s="59"/>
      <c r="D41" s="59"/>
      <c r="E41" s="59"/>
      <c r="F41" s="59"/>
      <c r="G41" s="59"/>
      <c r="H41" s="59"/>
      <c r="I41" s="13"/>
      <c r="J41" s="13"/>
      <c r="K41" s="49"/>
      <c r="L41" s="10" t="str">
        <f>IF(TRIM(K41)="","",LOOKUP(K41,Datos!$L$8:$L$33,Datos!$J$8:$J$33))</f>
        <v/>
      </c>
      <c r="M41" s="10" t="str">
        <f>IF(TRIM(K41)="","",LOOKUP(K41, Datos!$L$8:$L$33,Datos!$K$8:$K$33))</f>
        <v/>
      </c>
      <c r="N41" s="14"/>
      <c r="O41" s="15"/>
      <c r="P41" s="15"/>
      <c r="Q41" s="16"/>
      <c r="R41" s="16"/>
      <c r="S41" s="62"/>
      <c r="T41" s="65"/>
      <c r="U41" s="69"/>
      <c r="V41" s="30" t="str">
        <f>IF(TRIM(J41)="","",IF(AND(N41="SI", G39="CUARTO NIVEL PHD"),1.5,IF(AND(N41="SI",G39="CUARTO NIVEL MAESTRIA"),1,0)))</f>
        <v/>
      </c>
    </row>
    <row r="42" spans="1:22" s="8" customFormat="1" ht="27.95" customHeight="1" x14ac:dyDescent="0.25">
      <c r="A42" s="56"/>
      <c r="B42" s="59"/>
      <c r="C42" s="59"/>
      <c r="D42" s="59"/>
      <c r="E42" s="59"/>
      <c r="F42" s="59"/>
      <c r="G42" s="59"/>
      <c r="H42" s="59"/>
      <c r="I42" s="13"/>
      <c r="J42" s="13"/>
      <c r="K42" s="50"/>
      <c r="L42" s="10" t="str">
        <f>IF(TRIM(K42)="","",LOOKUP(K42,Datos!$L$8:$L$33,Datos!$J$8:$J$33))</f>
        <v/>
      </c>
      <c r="M42" s="10" t="str">
        <f>IF(TRIM(K42)="","",LOOKUP(K42, Datos!$L$8:$L$33,Datos!$K$8:$K$33))</f>
        <v/>
      </c>
      <c r="N42" s="14"/>
      <c r="O42" s="15"/>
      <c r="P42" s="15"/>
      <c r="Q42" s="16"/>
      <c r="R42" s="16"/>
      <c r="S42" s="62"/>
      <c r="T42" s="65"/>
      <c r="U42" s="69"/>
      <c r="V42" s="30" t="str">
        <f>IF(TRIM(J42)="","",IF(AND(N42="SI", G39="CUARTO NIVEL PHD"),1.5,IF(AND(N42="SI",G39="CUARTO NIVEL MAESTRIA"),1,0)))</f>
        <v/>
      </c>
    </row>
    <row r="43" spans="1:22" s="8" customFormat="1" ht="27.95" customHeight="1" thickBot="1" x14ac:dyDescent="0.3">
      <c r="A43" s="57"/>
      <c r="B43" s="60"/>
      <c r="C43" s="60"/>
      <c r="D43" s="60"/>
      <c r="E43" s="60"/>
      <c r="F43" s="60"/>
      <c r="G43" s="60"/>
      <c r="H43" s="60"/>
      <c r="I43" s="17"/>
      <c r="J43" s="17"/>
      <c r="K43" s="51"/>
      <c r="L43" s="18" t="str">
        <f>IF(TRIM(K43)="","",LOOKUP(K43,Datos!$L$8:$L$33,Datos!$J$8:$J$33))</f>
        <v/>
      </c>
      <c r="M43" s="18" t="str">
        <f>IF(TRIM(K43)="","",LOOKUP(K43, Datos!$L$8:$L$33,Datos!$K$8:$K$33))</f>
        <v/>
      </c>
      <c r="N43" s="19"/>
      <c r="O43" s="20"/>
      <c r="P43" s="20"/>
      <c r="Q43" s="18"/>
      <c r="R43" s="18"/>
      <c r="S43" s="63"/>
      <c r="T43" s="66"/>
      <c r="U43" s="70"/>
      <c r="V43" s="31" t="str">
        <f>IF(TRIM(J43)="","",IF(AND(N43="SI", G39="CUARTO NIVEL PHD"),1.5,IF(AND(N43="SI",G39="CUARTO NIVEL MAESTRIA"),1,0)))</f>
        <v/>
      </c>
    </row>
    <row r="44" spans="1:22" s="8" customFormat="1" ht="27.95" customHeight="1" x14ac:dyDescent="0.25">
      <c r="A44" s="55" t="s">
        <v>133</v>
      </c>
      <c r="B44" s="58"/>
      <c r="C44" s="58"/>
      <c r="D44" s="58"/>
      <c r="E44" s="58"/>
      <c r="F44" s="58"/>
      <c r="G44" s="58"/>
      <c r="H44" s="58"/>
      <c r="I44" s="3"/>
      <c r="J44" s="3"/>
      <c r="K44" s="48"/>
      <c r="L44" s="4" t="str">
        <f>IF(TRIM(K44)="","",LOOKUP(K44,Datos!$L$8:$L$33,Datos!$J$8:$J$33))</f>
        <v/>
      </c>
      <c r="M44" s="4" t="str">
        <f>IF(TRIM(K44)="","",LOOKUP(K44, Datos!$L$8:$L$33,Datos!$K$8:$K$33))</f>
        <v/>
      </c>
      <c r="N44" s="5"/>
      <c r="O44" s="6"/>
      <c r="P44" s="6"/>
      <c r="Q44" s="7"/>
      <c r="R44" s="7"/>
      <c r="S44" s="61">
        <f>SUM(R44:R48)</f>
        <v>0</v>
      </c>
      <c r="T44" s="64"/>
      <c r="U44" s="67"/>
      <c r="V44" s="29" t="str">
        <f>IF(TRIM(J44)="","",IF(AND(N44="SI", G44="CUARTO NIVEL PHD"),1.5,IF(AND(N44="SI",G44="CUARTO NIVEL MAESTRIA"),1,0)))</f>
        <v/>
      </c>
    </row>
    <row r="45" spans="1:22" s="8" customFormat="1" ht="27.95" customHeight="1" x14ac:dyDescent="0.25">
      <c r="A45" s="56"/>
      <c r="B45" s="59"/>
      <c r="C45" s="59"/>
      <c r="D45" s="59"/>
      <c r="E45" s="59"/>
      <c r="F45" s="59"/>
      <c r="G45" s="59"/>
      <c r="H45" s="59"/>
      <c r="I45" s="9"/>
      <c r="J45" s="9"/>
      <c r="K45" s="49"/>
      <c r="L45" s="10" t="str">
        <f>IF(TRIM(K45)="","",LOOKUP(K45,Datos!$L$8:$L$33,Datos!$J$8:$J$33))</f>
        <v/>
      </c>
      <c r="M45" s="10" t="str">
        <f>IF(TRIM(K45)="","",LOOKUP(K45, Datos!$L$8:$L$33,Datos!$K$8:$K$33))</f>
        <v/>
      </c>
      <c r="N45" s="11"/>
      <c r="O45" s="12"/>
      <c r="P45" s="12"/>
      <c r="Q45" s="10"/>
      <c r="R45" s="10"/>
      <c r="S45" s="62"/>
      <c r="T45" s="65"/>
      <c r="U45" s="68"/>
      <c r="V45" s="30" t="str">
        <f>IF(TRIM(J45)="","",IF(AND(N45="SI", G44="CUARTO NIVEL PHD"),1.5,IF(AND(N45="SI",G44="CUARTO NIVEL MAESTRIA"),1,0)))</f>
        <v/>
      </c>
    </row>
    <row r="46" spans="1:22" s="8" customFormat="1" ht="27.95" customHeight="1" x14ac:dyDescent="0.25">
      <c r="A46" s="56"/>
      <c r="B46" s="59"/>
      <c r="C46" s="59"/>
      <c r="D46" s="59"/>
      <c r="E46" s="59"/>
      <c r="F46" s="59"/>
      <c r="G46" s="59"/>
      <c r="H46" s="59"/>
      <c r="I46" s="13"/>
      <c r="J46" s="13"/>
      <c r="K46" s="49"/>
      <c r="L46" s="10" t="str">
        <f>IF(TRIM(K46)="","",LOOKUP(K46,Datos!$L$8:$L$33,Datos!$J$8:$J$33))</f>
        <v/>
      </c>
      <c r="M46" s="10" t="str">
        <f>IF(TRIM(K46)="","",LOOKUP(K46, Datos!$L$8:$L$33,Datos!$K$8:$K$33))</f>
        <v/>
      </c>
      <c r="N46" s="14"/>
      <c r="O46" s="15"/>
      <c r="P46" s="15"/>
      <c r="Q46" s="16"/>
      <c r="R46" s="16"/>
      <c r="S46" s="62"/>
      <c r="T46" s="65"/>
      <c r="U46" s="69"/>
      <c r="V46" s="30" t="str">
        <f>IF(TRIM(J46)="","",IF(AND(N46="SI", G44="CUARTO NIVEL PHD"),1.5,IF(AND(N46="SI",G44="CUARTO NIVEL MAESTRIA"),1,0)))</f>
        <v/>
      </c>
    </row>
    <row r="47" spans="1:22" s="8" customFormat="1" ht="27.95" customHeight="1" x14ac:dyDescent="0.25">
      <c r="A47" s="56"/>
      <c r="B47" s="59"/>
      <c r="C47" s="59"/>
      <c r="D47" s="59"/>
      <c r="E47" s="59"/>
      <c r="F47" s="59"/>
      <c r="G47" s="59"/>
      <c r="H47" s="59"/>
      <c r="I47" s="13"/>
      <c r="J47" s="13"/>
      <c r="K47" s="50"/>
      <c r="L47" s="10" t="str">
        <f>IF(TRIM(K47)="","",LOOKUP(K47,Datos!$L$8:$L$33,Datos!$J$8:$J$33))</f>
        <v/>
      </c>
      <c r="M47" s="10" t="str">
        <f>IF(TRIM(K47)="","",LOOKUP(K47, Datos!$L$8:$L$33,Datos!$K$8:$K$33))</f>
        <v/>
      </c>
      <c r="N47" s="14"/>
      <c r="O47" s="15"/>
      <c r="P47" s="15"/>
      <c r="Q47" s="16"/>
      <c r="R47" s="16"/>
      <c r="S47" s="62"/>
      <c r="T47" s="65"/>
      <c r="U47" s="69"/>
      <c r="V47" s="30" t="str">
        <f>IF(TRIM(J47)="","",IF(AND(N47="SI", G44="CUARTO NIVEL PHD"),1.5,IF(AND(N47="SI",G44="CUARTO NIVEL MAESTRIA"),1,0)))</f>
        <v/>
      </c>
    </row>
    <row r="48" spans="1:22" s="8" customFormat="1" ht="27.95" customHeight="1" thickBot="1" x14ac:dyDescent="0.3">
      <c r="A48" s="57"/>
      <c r="B48" s="60"/>
      <c r="C48" s="60"/>
      <c r="D48" s="60"/>
      <c r="E48" s="60"/>
      <c r="F48" s="60"/>
      <c r="G48" s="60"/>
      <c r="H48" s="60"/>
      <c r="I48" s="17"/>
      <c r="J48" s="17"/>
      <c r="K48" s="51"/>
      <c r="L48" s="18" t="str">
        <f>IF(TRIM(K48)="","",LOOKUP(K48,Datos!$L$8:$L$33,Datos!$J$8:$J$33))</f>
        <v/>
      </c>
      <c r="M48" s="18" t="str">
        <f>IF(TRIM(K48)="","",LOOKUP(K48, Datos!$L$8:$L$33,Datos!$K$8:$K$33))</f>
        <v/>
      </c>
      <c r="N48" s="19"/>
      <c r="O48" s="20"/>
      <c r="P48" s="20"/>
      <c r="Q48" s="18"/>
      <c r="R48" s="18"/>
      <c r="S48" s="63"/>
      <c r="T48" s="66"/>
      <c r="U48" s="70"/>
      <c r="V48" s="31" t="str">
        <f>IF(TRIM(J48)="","",IF(AND(N48="SI", G44="CUARTO NIVEL PHD"),1.5,IF(AND(N48="SI",G44="CUARTO NIVEL MAESTRIA"),1,0)))</f>
        <v/>
      </c>
    </row>
    <row r="49" spans="1:22" s="8" customFormat="1" ht="27.95" customHeight="1" x14ac:dyDescent="0.25">
      <c r="A49" s="55" t="s">
        <v>103</v>
      </c>
      <c r="B49" s="58"/>
      <c r="C49" s="58"/>
      <c r="D49" s="58"/>
      <c r="E49" s="58"/>
      <c r="F49" s="58"/>
      <c r="G49" s="58"/>
      <c r="H49" s="58"/>
      <c r="I49" s="3"/>
      <c r="J49" s="3"/>
      <c r="K49" s="48"/>
      <c r="L49" s="4" t="str">
        <f>IF(TRIM(K49)="","",LOOKUP(K49,Datos!$L$8:$L$33,Datos!$J$8:$J$33))</f>
        <v/>
      </c>
      <c r="M49" s="4" t="str">
        <f>IF(TRIM(K49)="","",LOOKUP(K49, Datos!$L$8:$L$33,Datos!$K$8:$K$33))</f>
        <v/>
      </c>
      <c r="N49" s="5"/>
      <c r="O49" s="6"/>
      <c r="P49" s="6"/>
      <c r="Q49" s="7"/>
      <c r="R49" s="7"/>
      <c r="S49" s="61">
        <f>SUM(R49:R53)</f>
        <v>0</v>
      </c>
      <c r="T49" s="64"/>
      <c r="U49" s="67"/>
      <c r="V49" s="29" t="str">
        <f>IF(TRIM(J49)="","",IF(AND(N49="SI", G49="CUARTO NIVEL PHD"),1.5,IF(AND(N49="SI",G49="CUARTO NIVEL MAESTRIA"),1,0)))</f>
        <v/>
      </c>
    </row>
    <row r="50" spans="1:22" s="8" customFormat="1" ht="27.95" customHeight="1" x14ac:dyDescent="0.25">
      <c r="A50" s="56"/>
      <c r="B50" s="59"/>
      <c r="C50" s="59"/>
      <c r="D50" s="59"/>
      <c r="E50" s="59"/>
      <c r="F50" s="59"/>
      <c r="G50" s="59"/>
      <c r="H50" s="59"/>
      <c r="I50" s="9"/>
      <c r="J50" s="9"/>
      <c r="K50" s="49"/>
      <c r="L50" s="10" t="str">
        <f>IF(TRIM(K50)="","",LOOKUP(K50,Datos!$L$8:$L$33,Datos!$J$8:$J$33))</f>
        <v/>
      </c>
      <c r="M50" s="10" t="str">
        <f>IF(TRIM(K50)="","",LOOKUP(K50, Datos!$L$8:$L$33,Datos!$K$8:$K$33))</f>
        <v/>
      </c>
      <c r="N50" s="11"/>
      <c r="O50" s="12"/>
      <c r="P50" s="12"/>
      <c r="Q50" s="10"/>
      <c r="R50" s="10"/>
      <c r="S50" s="62"/>
      <c r="T50" s="65"/>
      <c r="U50" s="68"/>
      <c r="V50" s="30" t="str">
        <f>IF(TRIM(J50)="","",IF(AND(N50="SI", G49="CUARTO NIVEL PHD"),1.5,IF(AND(N50="SI",G49="CUARTO NIVEL MAESTRIA"),1,0)))</f>
        <v/>
      </c>
    </row>
    <row r="51" spans="1:22" s="8" customFormat="1" ht="27.95" customHeight="1" x14ac:dyDescent="0.25">
      <c r="A51" s="56"/>
      <c r="B51" s="59"/>
      <c r="C51" s="59"/>
      <c r="D51" s="59"/>
      <c r="E51" s="59"/>
      <c r="F51" s="59"/>
      <c r="G51" s="59"/>
      <c r="H51" s="59"/>
      <c r="I51" s="13"/>
      <c r="J51" s="13"/>
      <c r="K51" s="49"/>
      <c r="L51" s="10" t="str">
        <f>IF(TRIM(K51)="","",LOOKUP(K51,Datos!$L$8:$L$33,Datos!$J$8:$J$33))</f>
        <v/>
      </c>
      <c r="M51" s="10" t="str">
        <f>IF(TRIM(K51)="","",LOOKUP(K51, Datos!$L$8:$L$33,Datos!$K$8:$K$33))</f>
        <v/>
      </c>
      <c r="N51" s="14"/>
      <c r="O51" s="15"/>
      <c r="P51" s="15"/>
      <c r="Q51" s="16"/>
      <c r="R51" s="16"/>
      <c r="S51" s="62"/>
      <c r="T51" s="65"/>
      <c r="U51" s="69"/>
      <c r="V51" s="30" t="str">
        <f>IF(TRIM(J51)="","",IF(AND(N51="SI", G49="CUARTO NIVEL PHD"),1.5,IF(AND(N51="SI",G49="CUARTO NIVEL MAESTRIA"),1,0)))</f>
        <v/>
      </c>
    </row>
    <row r="52" spans="1:22" s="8" customFormat="1" ht="27.95" customHeight="1" x14ac:dyDescent="0.25">
      <c r="A52" s="56"/>
      <c r="B52" s="59"/>
      <c r="C52" s="59"/>
      <c r="D52" s="59"/>
      <c r="E52" s="59"/>
      <c r="F52" s="59"/>
      <c r="G52" s="59"/>
      <c r="H52" s="59"/>
      <c r="I52" s="13"/>
      <c r="J52" s="13"/>
      <c r="K52" s="50"/>
      <c r="L52" s="10" t="str">
        <f>IF(TRIM(K52)="","",LOOKUP(K52,Datos!$L$8:$L$33,Datos!$J$8:$J$33))</f>
        <v/>
      </c>
      <c r="M52" s="10" t="str">
        <f>IF(TRIM(K52)="","",LOOKUP(K52, Datos!$L$8:$L$33,Datos!$K$8:$K$33))</f>
        <v/>
      </c>
      <c r="N52" s="14"/>
      <c r="O52" s="15"/>
      <c r="P52" s="15"/>
      <c r="Q52" s="16"/>
      <c r="R52" s="16"/>
      <c r="S52" s="62"/>
      <c r="T52" s="65"/>
      <c r="U52" s="69"/>
      <c r="V52" s="30" t="str">
        <f>IF(TRIM(J52)="","",IF(AND(N52="SI", G49="CUARTO NIVEL PHD"),1.5,IF(AND(N52="SI",G49="CUARTO NIVEL MAESTRIA"),1,0)))</f>
        <v/>
      </c>
    </row>
    <row r="53" spans="1:22" s="8" customFormat="1" ht="27.95" customHeight="1" thickBot="1" x14ac:dyDescent="0.3">
      <c r="A53" s="57"/>
      <c r="B53" s="60"/>
      <c r="C53" s="60"/>
      <c r="D53" s="60"/>
      <c r="E53" s="60"/>
      <c r="F53" s="60"/>
      <c r="G53" s="60"/>
      <c r="H53" s="60"/>
      <c r="I53" s="17"/>
      <c r="J53" s="17"/>
      <c r="K53" s="51"/>
      <c r="L53" s="18" t="str">
        <f>IF(TRIM(K53)="","",LOOKUP(K53,Datos!$L$8:$L$33,Datos!$J$8:$J$33))</f>
        <v/>
      </c>
      <c r="M53" s="18" t="str">
        <f>IF(TRIM(K53)="","",LOOKUP(K53, Datos!$L$8:$L$33,Datos!$K$8:$K$33))</f>
        <v/>
      </c>
      <c r="N53" s="19"/>
      <c r="O53" s="20"/>
      <c r="P53" s="20"/>
      <c r="Q53" s="18"/>
      <c r="R53" s="18"/>
      <c r="S53" s="63"/>
      <c r="T53" s="66"/>
      <c r="U53" s="70"/>
      <c r="V53" s="31" t="str">
        <f>IF(TRIM(J53)="","",IF(AND(N53="SI", G49="CUARTO NIVEL PHD"),1.5,IF(AND(N53="SI",G49="CUARTO NIVEL MAESTRIA"),1,0)))</f>
        <v/>
      </c>
    </row>
    <row r="54" spans="1:22" s="8" customFormat="1" ht="27.95" customHeight="1" x14ac:dyDescent="0.25">
      <c r="A54" s="55" t="s">
        <v>104</v>
      </c>
      <c r="B54" s="58"/>
      <c r="C54" s="58"/>
      <c r="D54" s="58"/>
      <c r="E54" s="58"/>
      <c r="F54" s="58"/>
      <c r="G54" s="58"/>
      <c r="H54" s="58"/>
      <c r="I54" s="3"/>
      <c r="J54" s="3"/>
      <c r="K54" s="48"/>
      <c r="L54" s="4" t="str">
        <f>IF(TRIM(K54)="","",LOOKUP(K54,Datos!$L$8:$L$33,Datos!$J$8:$J$33))</f>
        <v/>
      </c>
      <c r="M54" s="4" t="str">
        <f>IF(TRIM(K54)="","",LOOKUP(K54, Datos!$L$8:$L$33,Datos!$K$8:$K$33))</f>
        <v/>
      </c>
      <c r="N54" s="5"/>
      <c r="O54" s="6"/>
      <c r="P54" s="6"/>
      <c r="Q54" s="7"/>
      <c r="R54" s="7"/>
      <c r="S54" s="61">
        <f>SUM(R54:R58)</f>
        <v>0</v>
      </c>
      <c r="T54" s="64"/>
      <c r="U54" s="67"/>
      <c r="V54" s="29" t="str">
        <f>IF(TRIM(J54)="","",IF(AND(N54="SI", G54="CUARTO NIVEL PHD"),1.5,IF(AND(N54="SI",G54="CUARTO NIVEL MAESTRIA"),1,0)))</f>
        <v/>
      </c>
    </row>
    <row r="55" spans="1:22" s="8" customFormat="1" ht="27.95" customHeight="1" x14ac:dyDescent="0.25">
      <c r="A55" s="56"/>
      <c r="B55" s="59"/>
      <c r="C55" s="59"/>
      <c r="D55" s="59"/>
      <c r="E55" s="59"/>
      <c r="F55" s="59"/>
      <c r="G55" s="59"/>
      <c r="H55" s="59"/>
      <c r="I55" s="9"/>
      <c r="J55" s="9"/>
      <c r="K55" s="49"/>
      <c r="L55" s="10" t="str">
        <f>IF(TRIM(K55)="","",LOOKUP(K55,Datos!$L$8:$L$33,Datos!$J$8:$J$33))</f>
        <v/>
      </c>
      <c r="M55" s="10" t="str">
        <f>IF(TRIM(K55)="","",LOOKUP(K55, Datos!$L$8:$L$33,Datos!$K$8:$K$33))</f>
        <v/>
      </c>
      <c r="N55" s="11"/>
      <c r="O55" s="12"/>
      <c r="P55" s="12"/>
      <c r="Q55" s="10"/>
      <c r="R55" s="10"/>
      <c r="S55" s="62"/>
      <c r="T55" s="65"/>
      <c r="U55" s="68"/>
      <c r="V55" s="30" t="str">
        <f>IF(TRIM(J55)="","",IF(AND(N55="SI", G54="CUARTO NIVEL PHD"),1.5,IF(AND(N55="SI",G54="CUARTO NIVEL MAESTRIA"),1,0)))</f>
        <v/>
      </c>
    </row>
    <row r="56" spans="1:22" s="8" customFormat="1" ht="27.95" customHeight="1" x14ac:dyDescent="0.25">
      <c r="A56" s="56"/>
      <c r="B56" s="59"/>
      <c r="C56" s="59"/>
      <c r="D56" s="59"/>
      <c r="E56" s="59"/>
      <c r="F56" s="59"/>
      <c r="G56" s="59"/>
      <c r="H56" s="59"/>
      <c r="I56" s="13"/>
      <c r="J56" s="13"/>
      <c r="K56" s="49"/>
      <c r="L56" s="10" t="str">
        <f>IF(TRIM(K56)="","",LOOKUP(K56,Datos!$L$8:$L$33,Datos!$J$8:$J$33))</f>
        <v/>
      </c>
      <c r="M56" s="10" t="str">
        <f>IF(TRIM(K56)="","",LOOKUP(K56, Datos!$L$8:$L$33,Datos!$K$8:$K$33))</f>
        <v/>
      </c>
      <c r="N56" s="14"/>
      <c r="O56" s="15"/>
      <c r="P56" s="15"/>
      <c r="Q56" s="16"/>
      <c r="R56" s="16"/>
      <c r="S56" s="62"/>
      <c r="T56" s="65"/>
      <c r="U56" s="69"/>
      <c r="V56" s="30" t="str">
        <f>IF(TRIM(J56)="","",IF(AND(N56="SI", G54="CUARTO NIVEL PHD"),1.5,IF(AND(N56="SI",G54="CUARTO NIVEL MAESTRIA"),1,0)))</f>
        <v/>
      </c>
    </row>
    <row r="57" spans="1:22" s="8" customFormat="1" ht="27.95" customHeight="1" x14ac:dyDescent="0.25">
      <c r="A57" s="56"/>
      <c r="B57" s="59"/>
      <c r="C57" s="59"/>
      <c r="D57" s="59"/>
      <c r="E57" s="59"/>
      <c r="F57" s="59"/>
      <c r="G57" s="59"/>
      <c r="H57" s="59"/>
      <c r="I57" s="13"/>
      <c r="J57" s="13"/>
      <c r="K57" s="50"/>
      <c r="L57" s="10" t="str">
        <f>IF(TRIM(K57)="","",LOOKUP(K57,Datos!$L$8:$L$33,Datos!$J$8:$J$33))</f>
        <v/>
      </c>
      <c r="M57" s="10" t="str">
        <f>IF(TRIM(K57)="","",LOOKUP(K57, Datos!$L$8:$L$33,Datos!$K$8:$K$33))</f>
        <v/>
      </c>
      <c r="N57" s="14"/>
      <c r="O57" s="15"/>
      <c r="P57" s="15"/>
      <c r="Q57" s="16"/>
      <c r="R57" s="16"/>
      <c r="S57" s="62"/>
      <c r="T57" s="65"/>
      <c r="U57" s="69"/>
      <c r="V57" s="30" t="str">
        <f>IF(TRIM(J57)="","",IF(AND(N57="SI", G54="CUARTO NIVEL PHD"),1.5,IF(AND(N57="SI",G54="CUARTO NIVEL MAESTRIA"),1,0)))</f>
        <v/>
      </c>
    </row>
    <row r="58" spans="1:22" s="8" customFormat="1" ht="27.95" customHeight="1" thickBot="1" x14ac:dyDescent="0.3">
      <c r="A58" s="57"/>
      <c r="B58" s="60"/>
      <c r="C58" s="60"/>
      <c r="D58" s="60"/>
      <c r="E58" s="60"/>
      <c r="F58" s="60"/>
      <c r="G58" s="60"/>
      <c r="H58" s="60"/>
      <c r="I58" s="17"/>
      <c r="J58" s="17"/>
      <c r="K58" s="51"/>
      <c r="L58" s="18" t="str">
        <f>IF(TRIM(K58)="","",LOOKUP(K58,Datos!$L$8:$L$33,Datos!$J$8:$J$33))</f>
        <v/>
      </c>
      <c r="M58" s="18" t="str">
        <f>IF(TRIM(K58)="","",LOOKUP(K58, Datos!$L$8:$L$33,Datos!$K$8:$K$33))</f>
        <v/>
      </c>
      <c r="N58" s="19"/>
      <c r="O58" s="20"/>
      <c r="P58" s="20"/>
      <c r="Q58" s="18"/>
      <c r="R58" s="18"/>
      <c r="S58" s="63"/>
      <c r="T58" s="66"/>
      <c r="U58" s="70"/>
      <c r="V58" s="31" t="str">
        <f>IF(TRIM(J58)="","",IF(AND(N58="SI", G54="CUARTO NIVEL PHD"),1.5,IF(AND(N58="SI",G54="CUARTO NIVEL MAESTRIA"),1,0)))</f>
        <v/>
      </c>
    </row>
    <row r="59" spans="1:22" s="8" customFormat="1" ht="27.95" customHeight="1" x14ac:dyDescent="0.25">
      <c r="A59" s="55" t="s">
        <v>105</v>
      </c>
      <c r="B59" s="58"/>
      <c r="C59" s="58"/>
      <c r="D59" s="58"/>
      <c r="E59" s="58"/>
      <c r="F59" s="58"/>
      <c r="G59" s="58"/>
      <c r="H59" s="58"/>
      <c r="I59" s="3"/>
      <c r="J59" s="3"/>
      <c r="K59" s="48"/>
      <c r="L59" s="4" t="str">
        <f>IF(TRIM(K59)="","",LOOKUP(K59,Datos!$L$8:$L$33,Datos!$J$8:$J$33))</f>
        <v/>
      </c>
      <c r="M59" s="4" t="str">
        <f>IF(TRIM(K59)="","",LOOKUP(K59, Datos!$L$8:$L$33,Datos!$K$8:$K$33))</f>
        <v/>
      </c>
      <c r="N59" s="5"/>
      <c r="O59" s="6"/>
      <c r="P59" s="6"/>
      <c r="Q59" s="7"/>
      <c r="R59" s="7"/>
      <c r="S59" s="61">
        <f>SUM(R59:R63)</f>
        <v>0</v>
      </c>
      <c r="T59" s="64"/>
      <c r="U59" s="67"/>
      <c r="V59" s="29" t="str">
        <f>IF(TRIM(J59)="","",IF(AND(N59="SI", G59="CUARTO NIVEL PHD"),1.5,IF(AND(N59="SI",G59="CUARTO NIVEL MAESTRIA"),1,0)))</f>
        <v/>
      </c>
    </row>
    <row r="60" spans="1:22" s="8" customFormat="1" ht="27.95" customHeight="1" x14ac:dyDescent="0.25">
      <c r="A60" s="56"/>
      <c r="B60" s="59"/>
      <c r="C60" s="59"/>
      <c r="D60" s="59"/>
      <c r="E60" s="59"/>
      <c r="F60" s="59"/>
      <c r="G60" s="59"/>
      <c r="H60" s="59"/>
      <c r="I60" s="9"/>
      <c r="J60" s="9"/>
      <c r="K60" s="49"/>
      <c r="L60" s="10" t="str">
        <f>IF(TRIM(K60)="","",LOOKUP(K60,Datos!$L$8:$L$33,Datos!$J$8:$J$33))</f>
        <v/>
      </c>
      <c r="M60" s="10" t="str">
        <f>IF(TRIM(K60)="","",LOOKUP(K60, Datos!$L$8:$L$33,Datos!$K$8:$K$33))</f>
        <v/>
      </c>
      <c r="N60" s="11"/>
      <c r="O60" s="12"/>
      <c r="P60" s="12"/>
      <c r="Q60" s="10"/>
      <c r="R60" s="10"/>
      <c r="S60" s="62"/>
      <c r="T60" s="65"/>
      <c r="U60" s="68"/>
      <c r="V60" s="30" t="str">
        <f>IF(TRIM(J60)="","",IF(AND(N60="SI", G59="CUARTO NIVEL PHD"),1.5,IF(AND(N60="SI",G59="CUARTO NIVEL MAESTRIA"),1,0)))</f>
        <v/>
      </c>
    </row>
    <row r="61" spans="1:22" s="8" customFormat="1" ht="27.95" customHeight="1" x14ac:dyDescent="0.25">
      <c r="A61" s="56"/>
      <c r="B61" s="59"/>
      <c r="C61" s="59"/>
      <c r="D61" s="59"/>
      <c r="E61" s="59"/>
      <c r="F61" s="59"/>
      <c r="G61" s="59"/>
      <c r="H61" s="59"/>
      <c r="I61" s="13"/>
      <c r="J61" s="13"/>
      <c r="K61" s="49"/>
      <c r="L61" s="10" t="str">
        <f>IF(TRIM(K61)="","",LOOKUP(K61,Datos!$L$8:$L$33,Datos!$J$8:$J$33))</f>
        <v/>
      </c>
      <c r="M61" s="10" t="str">
        <f>IF(TRIM(K61)="","",LOOKUP(K61, Datos!$L$8:$L$33,Datos!$K$8:$K$33))</f>
        <v/>
      </c>
      <c r="N61" s="14"/>
      <c r="O61" s="15"/>
      <c r="P61" s="15"/>
      <c r="Q61" s="16"/>
      <c r="R61" s="16"/>
      <c r="S61" s="62"/>
      <c r="T61" s="65"/>
      <c r="U61" s="69"/>
      <c r="V61" s="30" t="str">
        <f>IF(TRIM(J61)="","",IF(AND(N61="SI", G59="CUARTO NIVEL PHD"),1.5,IF(AND(N61="SI",G59="CUARTO NIVEL MAESTRIA"),1,0)))</f>
        <v/>
      </c>
    </row>
    <row r="62" spans="1:22" s="8" customFormat="1" ht="27.95" customHeight="1" x14ac:dyDescent="0.25">
      <c r="A62" s="56"/>
      <c r="B62" s="59"/>
      <c r="C62" s="59"/>
      <c r="D62" s="59"/>
      <c r="E62" s="59"/>
      <c r="F62" s="59"/>
      <c r="G62" s="59"/>
      <c r="H62" s="59"/>
      <c r="I62" s="13"/>
      <c r="J62" s="13"/>
      <c r="K62" s="50"/>
      <c r="L62" s="10" t="str">
        <f>IF(TRIM(K62)="","",LOOKUP(K62,Datos!$L$8:$L$33,Datos!$J$8:$J$33))</f>
        <v/>
      </c>
      <c r="M62" s="10" t="str">
        <f>IF(TRIM(K62)="","",LOOKUP(K62, Datos!$L$8:$L$33,Datos!$K$8:$K$33))</f>
        <v/>
      </c>
      <c r="N62" s="14"/>
      <c r="O62" s="15"/>
      <c r="P62" s="15"/>
      <c r="Q62" s="16"/>
      <c r="R62" s="16"/>
      <c r="S62" s="62"/>
      <c r="T62" s="65"/>
      <c r="U62" s="69"/>
      <c r="V62" s="30" t="str">
        <f>IF(TRIM(J62)="","",IF(AND(N62="SI", G59="CUARTO NIVEL PHD"),1.5,IF(AND(N62="SI",G59="CUARTO NIVEL MAESTRIA"),1,0)))</f>
        <v/>
      </c>
    </row>
    <row r="63" spans="1:22" s="8" customFormat="1" ht="27.95" customHeight="1" thickBot="1" x14ac:dyDescent="0.3">
      <c r="A63" s="57"/>
      <c r="B63" s="60"/>
      <c r="C63" s="60"/>
      <c r="D63" s="60"/>
      <c r="E63" s="60"/>
      <c r="F63" s="60"/>
      <c r="G63" s="60"/>
      <c r="H63" s="60"/>
      <c r="I63" s="17"/>
      <c r="J63" s="17"/>
      <c r="K63" s="51"/>
      <c r="L63" s="18" t="str">
        <f>IF(TRIM(K63)="","",LOOKUP(K63,Datos!$L$8:$L$33,Datos!$J$8:$J$33))</f>
        <v/>
      </c>
      <c r="M63" s="18" t="str">
        <f>IF(TRIM(K63)="","",LOOKUP(K63, Datos!$L$8:$L$33,Datos!$K$8:$K$33))</f>
        <v/>
      </c>
      <c r="N63" s="19"/>
      <c r="O63" s="20"/>
      <c r="P63" s="20"/>
      <c r="Q63" s="18"/>
      <c r="R63" s="18"/>
      <c r="S63" s="63"/>
      <c r="T63" s="66"/>
      <c r="U63" s="70"/>
      <c r="V63" s="31" t="str">
        <f>IF(TRIM(J63)="","",IF(AND(N63="SI", G59="CUARTO NIVEL PHD"),1.5,IF(AND(N63="SI",G59="CUARTO NIVEL MAESTRIA"),1,0)))</f>
        <v/>
      </c>
    </row>
    <row r="64" spans="1:22" s="8" customFormat="1" ht="27.95" customHeight="1" x14ac:dyDescent="0.25">
      <c r="A64" s="55" t="s">
        <v>106</v>
      </c>
      <c r="B64" s="58"/>
      <c r="C64" s="58"/>
      <c r="D64" s="58"/>
      <c r="E64" s="58"/>
      <c r="F64" s="58"/>
      <c r="G64" s="58"/>
      <c r="H64" s="58"/>
      <c r="I64" s="3"/>
      <c r="J64" s="3"/>
      <c r="K64" s="48"/>
      <c r="L64" s="4" t="str">
        <f>IF(TRIM(K64)="","",LOOKUP(K64,Datos!$L$8:$L$33,Datos!$J$8:$J$33))</f>
        <v/>
      </c>
      <c r="M64" s="4" t="str">
        <f>IF(TRIM(K64)="","",LOOKUP(K64, Datos!$L$8:$L$33,Datos!$K$8:$K$33))</f>
        <v/>
      </c>
      <c r="N64" s="5"/>
      <c r="O64" s="6"/>
      <c r="P64" s="6"/>
      <c r="Q64" s="7"/>
      <c r="R64" s="7"/>
      <c r="S64" s="61">
        <f>SUM(R64:R68)</f>
        <v>0</v>
      </c>
      <c r="T64" s="64"/>
      <c r="U64" s="67"/>
      <c r="V64" s="29" t="str">
        <f>IF(TRIM(J64)="","",IF(AND(N64="SI", G64="CUARTO NIVEL PHD"),1.5,IF(AND(N64="SI",G64="CUARTO NIVEL MAESTRIA"),1,0)))</f>
        <v/>
      </c>
    </row>
    <row r="65" spans="1:22" s="8" customFormat="1" ht="27.95" customHeight="1" x14ac:dyDescent="0.25">
      <c r="A65" s="56"/>
      <c r="B65" s="59"/>
      <c r="C65" s="59"/>
      <c r="D65" s="59"/>
      <c r="E65" s="59"/>
      <c r="F65" s="59"/>
      <c r="G65" s="59"/>
      <c r="H65" s="59"/>
      <c r="I65" s="9"/>
      <c r="J65" s="9"/>
      <c r="K65" s="49"/>
      <c r="L65" s="10" t="str">
        <f>IF(TRIM(K65)="","",LOOKUP(K65,Datos!$L$8:$L$33,Datos!$J$8:$J$33))</f>
        <v/>
      </c>
      <c r="M65" s="10" t="str">
        <f>IF(TRIM(K65)="","",LOOKUP(K65, Datos!$L$8:$L$33,Datos!$K$8:$K$33))</f>
        <v/>
      </c>
      <c r="N65" s="11"/>
      <c r="O65" s="12"/>
      <c r="P65" s="12"/>
      <c r="Q65" s="10"/>
      <c r="R65" s="10"/>
      <c r="S65" s="62"/>
      <c r="T65" s="65"/>
      <c r="U65" s="68"/>
      <c r="V65" s="30" t="str">
        <f>IF(TRIM(J65)="","",IF(AND(N65="SI", G64="CUARTO NIVEL PHD"),1.5,IF(AND(N65="SI",G64="CUARTO NIVEL MAESTRIA"),1,0)))</f>
        <v/>
      </c>
    </row>
    <row r="66" spans="1:22" s="8" customFormat="1" ht="27.95" customHeight="1" x14ac:dyDescent="0.25">
      <c r="A66" s="56"/>
      <c r="B66" s="59"/>
      <c r="C66" s="59"/>
      <c r="D66" s="59"/>
      <c r="E66" s="59"/>
      <c r="F66" s="59"/>
      <c r="G66" s="59"/>
      <c r="H66" s="59"/>
      <c r="I66" s="13"/>
      <c r="J66" s="13"/>
      <c r="K66" s="49"/>
      <c r="L66" s="10" t="str">
        <f>IF(TRIM(K66)="","",LOOKUP(K66,Datos!$L$8:$L$33,Datos!$J$8:$J$33))</f>
        <v/>
      </c>
      <c r="M66" s="10" t="str">
        <f>IF(TRIM(K66)="","",LOOKUP(K66, Datos!$L$8:$L$33,Datos!$K$8:$K$33))</f>
        <v/>
      </c>
      <c r="N66" s="14"/>
      <c r="O66" s="15"/>
      <c r="P66" s="15"/>
      <c r="Q66" s="16"/>
      <c r="R66" s="16"/>
      <c r="S66" s="62"/>
      <c r="T66" s="65"/>
      <c r="U66" s="69"/>
      <c r="V66" s="30" t="str">
        <f>IF(TRIM(J66)="","",IF(AND(N66="SI", G64="CUARTO NIVEL PHD"),1.5,IF(AND(N66="SI",G64="CUARTO NIVEL MAESTRIA"),1,0)))</f>
        <v/>
      </c>
    </row>
    <row r="67" spans="1:22" s="8" customFormat="1" ht="27.95" customHeight="1" x14ac:dyDescent="0.25">
      <c r="A67" s="56"/>
      <c r="B67" s="59"/>
      <c r="C67" s="59"/>
      <c r="D67" s="59"/>
      <c r="E67" s="59"/>
      <c r="F67" s="59"/>
      <c r="G67" s="59"/>
      <c r="H67" s="59"/>
      <c r="I67" s="13"/>
      <c r="J67" s="13"/>
      <c r="K67" s="50"/>
      <c r="L67" s="10" t="str">
        <f>IF(TRIM(K67)="","",LOOKUP(K67,Datos!$L$8:$L$33,Datos!$J$8:$J$33))</f>
        <v/>
      </c>
      <c r="M67" s="10" t="str">
        <f>IF(TRIM(K67)="","",LOOKUP(K67, Datos!$L$8:$L$33,Datos!$K$8:$K$33))</f>
        <v/>
      </c>
      <c r="N67" s="14"/>
      <c r="O67" s="15"/>
      <c r="P67" s="15"/>
      <c r="Q67" s="16"/>
      <c r="R67" s="16"/>
      <c r="S67" s="62"/>
      <c r="T67" s="65"/>
      <c r="U67" s="69"/>
      <c r="V67" s="30" t="str">
        <f>IF(TRIM(J67)="","",IF(AND(N67="SI", G64="CUARTO NIVEL PHD"),1.5,IF(AND(N67="SI",G64="CUARTO NIVEL MAESTRIA"),1,0)))</f>
        <v/>
      </c>
    </row>
    <row r="68" spans="1:22" s="8" customFormat="1" ht="27.95" customHeight="1" thickBot="1" x14ac:dyDescent="0.3">
      <c r="A68" s="57"/>
      <c r="B68" s="60"/>
      <c r="C68" s="60"/>
      <c r="D68" s="60"/>
      <c r="E68" s="60"/>
      <c r="F68" s="60"/>
      <c r="G68" s="60"/>
      <c r="H68" s="60"/>
      <c r="I68" s="17"/>
      <c r="J68" s="17"/>
      <c r="K68" s="51"/>
      <c r="L68" s="18" t="str">
        <f>IF(TRIM(K68)="","",LOOKUP(K68,Datos!$L$8:$L$33,Datos!$J$8:$J$33))</f>
        <v/>
      </c>
      <c r="M68" s="18" t="str">
        <f>IF(TRIM(K68)="","",LOOKUP(K68, Datos!$L$8:$L$33,Datos!$K$8:$K$33))</f>
        <v/>
      </c>
      <c r="N68" s="19"/>
      <c r="O68" s="20"/>
      <c r="P68" s="20"/>
      <c r="Q68" s="18"/>
      <c r="R68" s="18"/>
      <c r="S68" s="63"/>
      <c r="T68" s="66"/>
      <c r="U68" s="70"/>
      <c r="V68" s="31" t="str">
        <f>IF(TRIM(J68)="","",IF(AND(N68="SI", G64="CUARTO NIVEL PHD"),1.5,IF(AND(N68="SI",G64="CUARTO NIVEL MAESTRIA"),1,0)))</f>
        <v/>
      </c>
    </row>
    <row r="69" spans="1:22" s="8" customFormat="1" ht="27.95" customHeight="1" x14ac:dyDescent="0.25">
      <c r="A69" s="55" t="s">
        <v>107</v>
      </c>
      <c r="B69" s="58"/>
      <c r="C69" s="58"/>
      <c r="D69" s="58"/>
      <c r="E69" s="58"/>
      <c r="F69" s="58"/>
      <c r="G69" s="58"/>
      <c r="H69" s="58"/>
      <c r="I69" s="3"/>
      <c r="J69" s="3"/>
      <c r="K69" s="48"/>
      <c r="L69" s="4" t="str">
        <f>IF(TRIM(K69)="","",LOOKUP(K69,Datos!$L$8:$L$33,Datos!$J$8:$J$33))</f>
        <v/>
      </c>
      <c r="M69" s="4" t="str">
        <f>IF(TRIM(K69)="","",LOOKUP(K69, Datos!$L$8:$L$33,Datos!$K$8:$K$33))</f>
        <v/>
      </c>
      <c r="N69" s="5"/>
      <c r="O69" s="6"/>
      <c r="P69" s="6"/>
      <c r="Q69" s="7"/>
      <c r="R69" s="7"/>
      <c r="S69" s="61">
        <f>SUM(R69:R73)</f>
        <v>0</v>
      </c>
      <c r="T69" s="64"/>
      <c r="U69" s="67"/>
      <c r="V69" s="29" t="str">
        <f>IF(TRIM(J69)="","",IF(AND(N69="SI", G69="CUARTO NIVEL PHD"),1.5,IF(AND(N69="SI",G69="CUARTO NIVEL MAESTRIA"),1,0)))</f>
        <v/>
      </c>
    </row>
    <row r="70" spans="1:22" s="8" customFormat="1" ht="27.95" customHeight="1" x14ac:dyDescent="0.25">
      <c r="A70" s="56"/>
      <c r="B70" s="59"/>
      <c r="C70" s="59"/>
      <c r="D70" s="59"/>
      <c r="E70" s="59"/>
      <c r="F70" s="59"/>
      <c r="G70" s="59"/>
      <c r="H70" s="59"/>
      <c r="I70" s="9"/>
      <c r="J70" s="9"/>
      <c r="K70" s="49"/>
      <c r="L70" s="10" t="str">
        <f>IF(TRIM(K70)="","",LOOKUP(K70,Datos!$L$8:$L$33,Datos!$J$8:$J$33))</f>
        <v/>
      </c>
      <c r="M70" s="10" t="str">
        <f>IF(TRIM(K70)="","",LOOKUP(K70, Datos!$L$8:$L$33,Datos!$K$8:$K$33))</f>
        <v/>
      </c>
      <c r="N70" s="11"/>
      <c r="O70" s="12"/>
      <c r="P70" s="12"/>
      <c r="Q70" s="10"/>
      <c r="R70" s="10"/>
      <c r="S70" s="62"/>
      <c r="T70" s="65"/>
      <c r="U70" s="68"/>
      <c r="V70" s="30" t="str">
        <f>IF(TRIM(J70)="","",IF(AND(N70="SI", G69="CUARTO NIVEL PHD"),1.5,IF(AND(N70="SI",G69="CUARTO NIVEL MAESTRIA"),1,0)))</f>
        <v/>
      </c>
    </row>
    <row r="71" spans="1:22" s="8" customFormat="1" ht="27.95" customHeight="1" x14ac:dyDescent="0.25">
      <c r="A71" s="56"/>
      <c r="B71" s="59"/>
      <c r="C71" s="59"/>
      <c r="D71" s="59"/>
      <c r="E71" s="59"/>
      <c r="F71" s="59"/>
      <c r="G71" s="59"/>
      <c r="H71" s="59"/>
      <c r="I71" s="13"/>
      <c r="J71" s="13"/>
      <c r="K71" s="49"/>
      <c r="L71" s="10" t="str">
        <f>IF(TRIM(K71)="","",LOOKUP(K71,Datos!$L$8:$L$33,Datos!$J$8:$J$33))</f>
        <v/>
      </c>
      <c r="M71" s="10" t="str">
        <f>IF(TRIM(K71)="","",LOOKUP(K71, Datos!$L$8:$L$33,Datos!$K$8:$K$33))</f>
        <v/>
      </c>
      <c r="N71" s="14"/>
      <c r="O71" s="15"/>
      <c r="P71" s="15"/>
      <c r="Q71" s="16"/>
      <c r="R71" s="16"/>
      <c r="S71" s="62"/>
      <c r="T71" s="65"/>
      <c r="U71" s="69"/>
      <c r="V71" s="30" t="str">
        <f>IF(TRIM(J71)="","",IF(AND(N71="SI", G69="CUARTO NIVEL PHD"),1.5,IF(AND(N71="SI",G69="CUARTO NIVEL MAESTRIA"),1,0)))</f>
        <v/>
      </c>
    </row>
    <row r="72" spans="1:22" s="8" customFormat="1" ht="27.95" customHeight="1" x14ac:dyDescent="0.25">
      <c r="A72" s="56"/>
      <c r="B72" s="59"/>
      <c r="C72" s="59"/>
      <c r="D72" s="59"/>
      <c r="E72" s="59"/>
      <c r="F72" s="59"/>
      <c r="G72" s="59"/>
      <c r="H72" s="59"/>
      <c r="I72" s="13"/>
      <c r="J72" s="13"/>
      <c r="K72" s="50"/>
      <c r="L72" s="10" t="str">
        <f>IF(TRIM(K72)="","",LOOKUP(K72,Datos!$L$8:$L$33,Datos!$J$8:$J$33))</f>
        <v/>
      </c>
      <c r="M72" s="10" t="str">
        <f>IF(TRIM(K72)="","",LOOKUP(K72, Datos!$L$8:$L$33,Datos!$K$8:$K$33))</f>
        <v/>
      </c>
      <c r="N72" s="14"/>
      <c r="O72" s="15"/>
      <c r="P72" s="15"/>
      <c r="Q72" s="16"/>
      <c r="R72" s="16"/>
      <c r="S72" s="62"/>
      <c r="T72" s="65"/>
      <c r="U72" s="69"/>
      <c r="V72" s="30" t="str">
        <f>IF(TRIM(J72)="","",IF(AND(N72="SI", G69="CUARTO NIVEL PHD"),1.5,IF(AND(N72="SI",G69="CUARTO NIVEL MAESTRIA"),1,0)))</f>
        <v/>
      </c>
    </row>
    <row r="73" spans="1:22" s="8" customFormat="1" ht="27.95" customHeight="1" thickBot="1" x14ac:dyDescent="0.3">
      <c r="A73" s="57"/>
      <c r="B73" s="60"/>
      <c r="C73" s="60"/>
      <c r="D73" s="60"/>
      <c r="E73" s="60"/>
      <c r="F73" s="60"/>
      <c r="G73" s="60"/>
      <c r="H73" s="60"/>
      <c r="I73" s="17"/>
      <c r="J73" s="17"/>
      <c r="K73" s="51"/>
      <c r="L73" s="18" t="str">
        <f>IF(TRIM(K73)="","",LOOKUP(K73,Datos!$L$8:$L$33,Datos!$J$8:$J$33))</f>
        <v/>
      </c>
      <c r="M73" s="18" t="str">
        <f>IF(TRIM(K73)="","",LOOKUP(K73, Datos!$L$8:$L$33,Datos!$K$8:$K$33))</f>
        <v/>
      </c>
      <c r="N73" s="19"/>
      <c r="O73" s="20"/>
      <c r="P73" s="20"/>
      <c r="Q73" s="18"/>
      <c r="R73" s="18"/>
      <c r="S73" s="63"/>
      <c r="T73" s="66"/>
      <c r="U73" s="70"/>
      <c r="V73" s="31" t="str">
        <f>IF(TRIM(J73)="","",IF(AND(N73="SI", G69="CUARTO NIVEL PHD"),1.5,IF(AND(N73="SI",G69="CUARTO NIVEL MAESTRIA"),1,0)))</f>
        <v/>
      </c>
    </row>
    <row r="74" spans="1:22" s="8" customFormat="1" ht="27.95" customHeight="1" x14ac:dyDescent="0.25">
      <c r="A74" s="55" t="s">
        <v>108</v>
      </c>
      <c r="B74" s="58"/>
      <c r="C74" s="58"/>
      <c r="D74" s="58"/>
      <c r="E74" s="58"/>
      <c r="F74" s="58"/>
      <c r="G74" s="58"/>
      <c r="H74" s="58"/>
      <c r="I74" s="3"/>
      <c r="J74" s="3"/>
      <c r="K74" s="48"/>
      <c r="L74" s="4" t="str">
        <f>IF(TRIM(K74)="","",LOOKUP(K74,Datos!$L$8:$L$33,Datos!$J$8:$J$33))</f>
        <v/>
      </c>
      <c r="M74" s="4" t="str">
        <f>IF(TRIM(K74)="","",LOOKUP(K74, Datos!$L$8:$L$33,Datos!$K$8:$K$33))</f>
        <v/>
      </c>
      <c r="N74" s="5"/>
      <c r="O74" s="6"/>
      <c r="P74" s="6"/>
      <c r="Q74" s="7"/>
      <c r="R74" s="7"/>
      <c r="S74" s="61">
        <f>SUM(R74:R78)</f>
        <v>0</v>
      </c>
      <c r="T74" s="64"/>
      <c r="U74" s="67"/>
      <c r="V74" s="29" t="str">
        <f>IF(TRIM(J74)="","",IF(AND(N74="SI", G74="CUARTO NIVEL PHD"),1.5,IF(AND(N74="SI",G74="CUARTO NIVEL MAESTRIA"),1,0)))</f>
        <v/>
      </c>
    </row>
    <row r="75" spans="1:22" s="8" customFormat="1" ht="27.95" customHeight="1" x14ac:dyDescent="0.25">
      <c r="A75" s="56"/>
      <c r="B75" s="59"/>
      <c r="C75" s="59"/>
      <c r="D75" s="59"/>
      <c r="E75" s="59"/>
      <c r="F75" s="59"/>
      <c r="G75" s="59"/>
      <c r="H75" s="59"/>
      <c r="I75" s="9"/>
      <c r="J75" s="9"/>
      <c r="K75" s="49"/>
      <c r="L75" s="10" t="str">
        <f>IF(TRIM(K75)="","",LOOKUP(K75,Datos!$L$8:$L$33,Datos!$J$8:$J$33))</f>
        <v/>
      </c>
      <c r="M75" s="10" t="str">
        <f>IF(TRIM(K75)="","",LOOKUP(K75, Datos!$L$8:$L$33,Datos!$K$8:$K$33))</f>
        <v/>
      </c>
      <c r="N75" s="11"/>
      <c r="O75" s="12"/>
      <c r="P75" s="12"/>
      <c r="Q75" s="10"/>
      <c r="R75" s="10"/>
      <c r="S75" s="62"/>
      <c r="T75" s="65"/>
      <c r="U75" s="68"/>
      <c r="V75" s="30" t="str">
        <f>IF(TRIM(J75)="","",IF(AND(N75="SI", G74="CUARTO NIVEL PHD"),1.5,IF(AND(N75="SI",G74="CUARTO NIVEL MAESTRIA"),1,0)))</f>
        <v/>
      </c>
    </row>
    <row r="76" spans="1:22" s="8" customFormat="1" ht="27.95" customHeight="1" x14ac:dyDescent="0.25">
      <c r="A76" s="56"/>
      <c r="B76" s="59"/>
      <c r="C76" s="59"/>
      <c r="D76" s="59"/>
      <c r="E76" s="59"/>
      <c r="F76" s="59"/>
      <c r="G76" s="59"/>
      <c r="H76" s="59"/>
      <c r="I76" s="13"/>
      <c r="J76" s="13"/>
      <c r="K76" s="49"/>
      <c r="L76" s="10" t="str">
        <f>IF(TRIM(K76)="","",LOOKUP(K76,Datos!$L$8:$L$33,Datos!$J$8:$J$33))</f>
        <v/>
      </c>
      <c r="M76" s="10" t="str">
        <f>IF(TRIM(K76)="","",LOOKUP(K76, Datos!$L$8:$L$33,Datos!$K$8:$K$33))</f>
        <v/>
      </c>
      <c r="N76" s="14"/>
      <c r="O76" s="15"/>
      <c r="P76" s="15"/>
      <c r="Q76" s="16"/>
      <c r="R76" s="16"/>
      <c r="S76" s="62"/>
      <c r="T76" s="65"/>
      <c r="U76" s="69"/>
      <c r="V76" s="30" t="str">
        <f>IF(TRIM(J76)="","",IF(AND(N76="SI", G74="CUARTO NIVEL PHD"),1.5,IF(AND(N76="SI",G74="CUARTO NIVEL MAESTRIA"),1,0)))</f>
        <v/>
      </c>
    </row>
    <row r="77" spans="1:22" s="8" customFormat="1" ht="27.95" customHeight="1" x14ac:dyDescent="0.25">
      <c r="A77" s="56"/>
      <c r="B77" s="59"/>
      <c r="C77" s="59"/>
      <c r="D77" s="59"/>
      <c r="E77" s="59"/>
      <c r="F77" s="59"/>
      <c r="G77" s="59"/>
      <c r="H77" s="59"/>
      <c r="I77" s="13"/>
      <c r="J77" s="13"/>
      <c r="K77" s="50"/>
      <c r="L77" s="10" t="str">
        <f>IF(TRIM(K77)="","",LOOKUP(K77,Datos!$L$8:$L$33,Datos!$J$8:$J$33))</f>
        <v/>
      </c>
      <c r="M77" s="10" t="str">
        <f>IF(TRIM(K77)="","",LOOKUP(K77, Datos!$L$8:$L$33,Datos!$K$8:$K$33))</f>
        <v/>
      </c>
      <c r="N77" s="14"/>
      <c r="O77" s="15"/>
      <c r="P77" s="15"/>
      <c r="Q77" s="16"/>
      <c r="R77" s="16"/>
      <c r="S77" s="62"/>
      <c r="T77" s="65"/>
      <c r="U77" s="69"/>
      <c r="V77" s="30" t="str">
        <f>IF(TRIM(J77)="","",IF(AND(N77="SI", G74="CUARTO NIVEL PHD"),1.5,IF(AND(N77="SI",G74="CUARTO NIVEL MAESTRIA"),1,0)))</f>
        <v/>
      </c>
    </row>
    <row r="78" spans="1:22" s="8" customFormat="1" ht="27.95" customHeight="1" thickBot="1" x14ac:dyDescent="0.3">
      <c r="A78" s="57"/>
      <c r="B78" s="60"/>
      <c r="C78" s="60"/>
      <c r="D78" s="60"/>
      <c r="E78" s="60"/>
      <c r="F78" s="60"/>
      <c r="G78" s="60"/>
      <c r="H78" s="60"/>
      <c r="I78" s="17"/>
      <c r="J78" s="17"/>
      <c r="K78" s="51"/>
      <c r="L78" s="18" t="str">
        <f>IF(TRIM(K78)="","",LOOKUP(K78,Datos!$L$8:$L$33,Datos!$J$8:$J$33))</f>
        <v/>
      </c>
      <c r="M78" s="18" t="str">
        <f>IF(TRIM(K78)="","",LOOKUP(K78, Datos!$L$8:$L$33,Datos!$K$8:$K$33))</f>
        <v/>
      </c>
      <c r="N78" s="19"/>
      <c r="O78" s="20"/>
      <c r="P78" s="20"/>
      <c r="Q78" s="18"/>
      <c r="R78" s="18"/>
      <c r="S78" s="63"/>
      <c r="T78" s="66"/>
      <c r="U78" s="70"/>
      <c r="V78" s="31" t="str">
        <f>IF(TRIM(J78)="","",IF(AND(N78="SI", G74="CUARTO NIVEL PHD"),1.5,IF(AND(N78="SI",G74="CUARTO NIVEL MAESTRIA"),1,0)))</f>
        <v/>
      </c>
    </row>
    <row r="79" spans="1:22" s="8" customFormat="1" ht="27.95" customHeight="1" x14ac:dyDescent="0.25">
      <c r="A79" s="55" t="s">
        <v>109</v>
      </c>
      <c r="B79" s="58"/>
      <c r="C79" s="58"/>
      <c r="D79" s="58"/>
      <c r="E79" s="58"/>
      <c r="F79" s="58"/>
      <c r="G79" s="58"/>
      <c r="H79" s="58"/>
      <c r="I79" s="3"/>
      <c r="J79" s="3"/>
      <c r="K79" s="48"/>
      <c r="L79" s="4" t="str">
        <f>IF(TRIM(K79)="","",LOOKUP(K79,Datos!$L$8:$L$33,Datos!$J$8:$J$33))</f>
        <v/>
      </c>
      <c r="M79" s="4" t="str">
        <f>IF(TRIM(K79)="","",LOOKUP(K79, Datos!$L$8:$L$33,Datos!$K$8:$K$33))</f>
        <v/>
      </c>
      <c r="N79" s="5"/>
      <c r="O79" s="6"/>
      <c r="P79" s="6"/>
      <c r="Q79" s="7"/>
      <c r="R79" s="7"/>
      <c r="S79" s="61">
        <f>SUM(R79:R83)</f>
        <v>0</v>
      </c>
      <c r="T79" s="64"/>
      <c r="U79" s="67"/>
      <c r="V79" s="29" t="str">
        <f>IF(TRIM(J79)="","",IF(AND(N79="SI", G79="CUARTO NIVEL PHD"),1.5,IF(AND(N79="SI",G79="CUARTO NIVEL MAESTRIA"),1,0)))</f>
        <v/>
      </c>
    </row>
    <row r="80" spans="1:22" s="8" customFormat="1" ht="27.95" customHeight="1" x14ac:dyDescent="0.25">
      <c r="A80" s="56"/>
      <c r="B80" s="59"/>
      <c r="C80" s="59"/>
      <c r="D80" s="59"/>
      <c r="E80" s="59"/>
      <c r="F80" s="59"/>
      <c r="G80" s="59"/>
      <c r="H80" s="59"/>
      <c r="I80" s="9"/>
      <c r="J80" s="9"/>
      <c r="K80" s="49"/>
      <c r="L80" s="10" t="str">
        <f>IF(TRIM(K80)="","",LOOKUP(K80,Datos!$L$8:$L$33,Datos!$J$8:$J$33))</f>
        <v/>
      </c>
      <c r="M80" s="10" t="str">
        <f>IF(TRIM(K80)="","",LOOKUP(K80, Datos!$L$8:$L$33,Datos!$K$8:$K$33))</f>
        <v/>
      </c>
      <c r="N80" s="11"/>
      <c r="O80" s="12"/>
      <c r="P80" s="12"/>
      <c r="Q80" s="10"/>
      <c r="R80" s="10"/>
      <c r="S80" s="62"/>
      <c r="T80" s="65"/>
      <c r="U80" s="68"/>
      <c r="V80" s="30" t="str">
        <f>IF(TRIM(J80)="","",IF(AND(N80="SI", G79="CUARTO NIVEL PHD"),1.5,IF(AND(N80="SI",G79="CUARTO NIVEL MAESTRIA"),1,0)))</f>
        <v/>
      </c>
    </row>
    <row r="81" spans="1:22" s="8" customFormat="1" ht="27.95" customHeight="1" x14ac:dyDescent="0.25">
      <c r="A81" s="56"/>
      <c r="B81" s="59"/>
      <c r="C81" s="59"/>
      <c r="D81" s="59"/>
      <c r="E81" s="59"/>
      <c r="F81" s="59"/>
      <c r="G81" s="59"/>
      <c r="H81" s="59"/>
      <c r="I81" s="13"/>
      <c r="J81" s="13"/>
      <c r="K81" s="49"/>
      <c r="L81" s="10" t="str">
        <f>IF(TRIM(K81)="","",LOOKUP(K81,Datos!$L$8:$L$33,Datos!$J$8:$J$33))</f>
        <v/>
      </c>
      <c r="M81" s="10" t="str">
        <f>IF(TRIM(K81)="","",LOOKUP(K81, Datos!$L$8:$L$33,Datos!$K$8:$K$33))</f>
        <v/>
      </c>
      <c r="N81" s="14"/>
      <c r="O81" s="15"/>
      <c r="P81" s="15"/>
      <c r="Q81" s="16"/>
      <c r="R81" s="16"/>
      <c r="S81" s="62"/>
      <c r="T81" s="65"/>
      <c r="U81" s="69"/>
      <c r="V81" s="30" t="str">
        <f>IF(TRIM(J81)="","",IF(AND(N81="SI", G79="CUARTO NIVEL PHD"),1.5,IF(AND(N81="SI",G79="CUARTO NIVEL MAESTRIA"),1,0)))</f>
        <v/>
      </c>
    </row>
    <row r="82" spans="1:22" s="8" customFormat="1" ht="27.95" customHeight="1" x14ac:dyDescent="0.25">
      <c r="A82" s="56"/>
      <c r="B82" s="59"/>
      <c r="C82" s="59"/>
      <c r="D82" s="59"/>
      <c r="E82" s="59"/>
      <c r="F82" s="59"/>
      <c r="G82" s="59"/>
      <c r="H82" s="59"/>
      <c r="I82" s="13"/>
      <c r="J82" s="13"/>
      <c r="K82" s="50"/>
      <c r="L82" s="10" t="str">
        <f>IF(TRIM(K82)="","",LOOKUP(K82,Datos!$L$8:$L$33,Datos!$J$8:$J$33))</f>
        <v/>
      </c>
      <c r="M82" s="10" t="str">
        <f>IF(TRIM(K82)="","",LOOKUP(K82, Datos!$L$8:$L$33,Datos!$K$8:$K$33))</f>
        <v/>
      </c>
      <c r="N82" s="14"/>
      <c r="O82" s="15"/>
      <c r="P82" s="15"/>
      <c r="Q82" s="16"/>
      <c r="R82" s="16"/>
      <c r="S82" s="62"/>
      <c r="T82" s="65"/>
      <c r="U82" s="69"/>
      <c r="V82" s="30" t="str">
        <f>IF(TRIM(J82)="","",IF(AND(N82="SI", G79="CUARTO NIVEL PHD"),1.5,IF(AND(N82="SI",G79="CUARTO NIVEL MAESTRIA"),1,0)))</f>
        <v/>
      </c>
    </row>
    <row r="83" spans="1:22" s="8" customFormat="1" ht="27.95" customHeight="1" thickBot="1" x14ac:dyDescent="0.3">
      <c r="A83" s="57"/>
      <c r="B83" s="60"/>
      <c r="C83" s="60"/>
      <c r="D83" s="60"/>
      <c r="E83" s="60"/>
      <c r="F83" s="60"/>
      <c r="G83" s="60"/>
      <c r="H83" s="60"/>
      <c r="I83" s="17"/>
      <c r="J83" s="17"/>
      <c r="K83" s="51"/>
      <c r="L83" s="18" t="str">
        <f>IF(TRIM(K83)="","",LOOKUP(K83,Datos!$L$8:$L$33,Datos!$J$8:$J$33))</f>
        <v/>
      </c>
      <c r="M83" s="18" t="str">
        <f>IF(TRIM(K83)="","",LOOKUP(K83, Datos!$L$8:$L$33,Datos!$K$8:$K$33))</f>
        <v/>
      </c>
      <c r="N83" s="19"/>
      <c r="O83" s="20"/>
      <c r="P83" s="20"/>
      <c r="Q83" s="18"/>
      <c r="R83" s="18"/>
      <c r="S83" s="63"/>
      <c r="T83" s="66"/>
      <c r="U83" s="70"/>
      <c r="V83" s="31" t="str">
        <f>IF(TRIM(J83)="","",IF(AND(N83="SI", G79="CUARTO NIVEL PHD"),1.5,IF(AND(N83="SI",G79="CUARTO NIVEL MAESTRIA"),1,0)))</f>
        <v/>
      </c>
    </row>
    <row r="84" spans="1:22" s="8" customFormat="1" ht="27.95" customHeight="1" x14ac:dyDescent="0.25">
      <c r="A84" s="55" t="s">
        <v>110</v>
      </c>
      <c r="B84" s="58"/>
      <c r="C84" s="58"/>
      <c r="D84" s="58"/>
      <c r="E84" s="58"/>
      <c r="F84" s="58"/>
      <c r="G84" s="58"/>
      <c r="H84" s="58"/>
      <c r="I84" s="3"/>
      <c r="J84" s="3"/>
      <c r="K84" s="48"/>
      <c r="L84" s="4" t="str">
        <f>IF(TRIM(K84)="","",LOOKUP(K84,Datos!$L$8:$L$33,Datos!$J$8:$J$33))</f>
        <v/>
      </c>
      <c r="M84" s="4" t="str">
        <f>IF(TRIM(K84)="","",LOOKUP(K84, Datos!$L$8:$L$33,Datos!$K$8:$K$33))</f>
        <v/>
      </c>
      <c r="N84" s="5"/>
      <c r="O84" s="6"/>
      <c r="P84" s="6"/>
      <c r="Q84" s="7"/>
      <c r="R84" s="7"/>
      <c r="S84" s="61">
        <f>SUM(R84:R88)</f>
        <v>0</v>
      </c>
      <c r="T84" s="64"/>
      <c r="U84" s="67"/>
      <c r="V84" s="29" t="str">
        <f>IF(TRIM(J84)="","",IF(AND(N84="SI", G84="CUARTO NIVEL PHD"),1.5,IF(AND(N84="SI",G84="CUARTO NIVEL MAESTRIA"),1,0)))</f>
        <v/>
      </c>
    </row>
    <row r="85" spans="1:22" s="8" customFormat="1" ht="27.95" customHeight="1" x14ac:dyDescent="0.25">
      <c r="A85" s="56"/>
      <c r="B85" s="59"/>
      <c r="C85" s="59"/>
      <c r="D85" s="59"/>
      <c r="E85" s="59"/>
      <c r="F85" s="59"/>
      <c r="G85" s="59"/>
      <c r="H85" s="59"/>
      <c r="I85" s="9"/>
      <c r="J85" s="9"/>
      <c r="K85" s="49"/>
      <c r="L85" s="10" t="str">
        <f>IF(TRIM(K85)="","",LOOKUP(K85,Datos!$L$8:$L$33,Datos!$J$8:$J$33))</f>
        <v/>
      </c>
      <c r="M85" s="10" t="str">
        <f>IF(TRIM(K85)="","",LOOKUP(K85, Datos!$L$8:$L$33,Datos!$K$8:$K$33))</f>
        <v/>
      </c>
      <c r="N85" s="11"/>
      <c r="O85" s="12"/>
      <c r="P85" s="12"/>
      <c r="Q85" s="10"/>
      <c r="R85" s="10"/>
      <c r="S85" s="62"/>
      <c r="T85" s="65"/>
      <c r="U85" s="68"/>
      <c r="V85" s="30" t="str">
        <f>IF(TRIM(J85)="","",IF(AND(N85="SI", G84="CUARTO NIVEL PHD"),1.5,IF(AND(N85="SI",G84="CUARTO NIVEL MAESTRIA"),1,0)))</f>
        <v/>
      </c>
    </row>
    <row r="86" spans="1:22" s="8" customFormat="1" ht="27.95" customHeight="1" x14ac:dyDescent="0.25">
      <c r="A86" s="56"/>
      <c r="B86" s="59"/>
      <c r="C86" s="59"/>
      <c r="D86" s="59"/>
      <c r="E86" s="59"/>
      <c r="F86" s="59"/>
      <c r="G86" s="59"/>
      <c r="H86" s="59"/>
      <c r="I86" s="13"/>
      <c r="J86" s="13"/>
      <c r="K86" s="49"/>
      <c r="L86" s="10" t="str">
        <f>IF(TRIM(K86)="","",LOOKUP(K86,Datos!$L$8:$L$33,Datos!$J$8:$J$33))</f>
        <v/>
      </c>
      <c r="M86" s="10" t="str">
        <f>IF(TRIM(K86)="","",LOOKUP(K86, Datos!$L$8:$L$33,Datos!$K$8:$K$33))</f>
        <v/>
      </c>
      <c r="N86" s="14"/>
      <c r="O86" s="15"/>
      <c r="P86" s="15"/>
      <c r="Q86" s="16"/>
      <c r="R86" s="16"/>
      <c r="S86" s="62"/>
      <c r="T86" s="65"/>
      <c r="U86" s="69"/>
      <c r="V86" s="30" t="str">
        <f>IF(TRIM(J86)="","",IF(AND(N86="SI", G84="CUARTO NIVEL PHD"),1.5,IF(AND(N86="SI",G84="CUARTO NIVEL MAESTRIA"),1,0)))</f>
        <v/>
      </c>
    </row>
    <row r="87" spans="1:22" s="8" customFormat="1" ht="27.95" customHeight="1" x14ac:dyDescent="0.25">
      <c r="A87" s="56"/>
      <c r="B87" s="59"/>
      <c r="C87" s="59"/>
      <c r="D87" s="59"/>
      <c r="E87" s="59"/>
      <c r="F87" s="59"/>
      <c r="G87" s="59"/>
      <c r="H87" s="59"/>
      <c r="I87" s="13"/>
      <c r="J87" s="13"/>
      <c r="K87" s="50"/>
      <c r="L87" s="10" t="str">
        <f>IF(TRIM(K87)="","",LOOKUP(K87,Datos!$L$8:$L$33,Datos!$J$8:$J$33))</f>
        <v/>
      </c>
      <c r="M87" s="10" t="str">
        <f>IF(TRIM(K87)="","",LOOKUP(K87, Datos!$L$8:$L$33,Datos!$K$8:$K$33))</f>
        <v/>
      </c>
      <c r="N87" s="14"/>
      <c r="O87" s="15"/>
      <c r="P87" s="15"/>
      <c r="Q87" s="16"/>
      <c r="R87" s="16"/>
      <c r="S87" s="62"/>
      <c r="T87" s="65"/>
      <c r="U87" s="69"/>
      <c r="V87" s="30" t="str">
        <f>IF(TRIM(J87)="","",IF(AND(N87="SI", G84="CUARTO NIVEL PHD"),1.5,IF(AND(N87="SI",G84="CUARTO NIVEL MAESTRIA"),1,0)))</f>
        <v/>
      </c>
    </row>
    <row r="88" spans="1:22" s="8" customFormat="1" ht="27.95" customHeight="1" thickBot="1" x14ac:dyDescent="0.3">
      <c r="A88" s="57"/>
      <c r="B88" s="60"/>
      <c r="C88" s="60"/>
      <c r="D88" s="60"/>
      <c r="E88" s="60"/>
      <c r="F88" s="60"/>
      <c r="G88" s="60"/>
      <c r="H88" s="60"/>
      <c r="I88" s="17"/>
      <c r="J88" s="17"/>
      <c r="K88" s="51"/>
      <c r="L88" s="18" t="str">
        <f>IF(TRIM(K88)="","",LOOKUP(K88,Datos!$L$8:$L$33,Datos!$J$8:$J$33))</f>
        <v/>
      </c>
      <c r="M88" s="18" t="str">
        <f>IF(TRIM(K88)="","",LOOKUP(K88, Datos!$L$8:$L$33,Datos!$K$8:$K$33))</f>
        <v/>
      </c>
      <c r="N88" s="19"/>
      <c r="O88" s="20"/>
      <c r="P88" s="20"/>
      <c r="Q88" s="18"/>
      <c r="R88" s="18"/>
      <c r="S88" s="63"/>
      <c r="T88" s="66"/>
      <c r="U88" s="70"/>
      <c r="V88" s="31" t="str">
        <f>IF(TRIM(J88)="","",IF(AND(N88="SI", G84="CUARTO NIVEL PHD"),1.5,IF(AND(N88="SI",G84="CUARTO NIVEL MAESTRIA"),1,0)))</f>
        <v/>
      </c>
    </row>
    <row r="89" spans="1:22" s="8" customFormat="1" ht="27.95" customHeight="1" x14ac:dyDescent="0.25">
      <c r="A89" s="55" t="s">
        <v>111</v>
      </c>
      <c r="B89" s="58"/>
      <c r="C89" s="58"/>
      <c r="D89" s="58"/>
      <c r="E89" s="58"/>
      <c r="F89" s="58"/>
      <c r="G89" s="58"/>
      <c r="H89" s="58"/>
      <c r="I89" s="3"/>
      <c r="J89" s="3"/>
      <c r="K89" s="48"/>
      <c r="L89" s="4" t="str">
        <f>IF(TRIM(K89)="","",LOOKUP(K89,Datos!$L$8:$L$33,Datos!$J$8:$J$33))</f>
        <v/>
      </c>
      <c r="M89" s="4" t="str">
        <f>IF(TRIM(K89)="","",LOOKUP(K89, Datos!$L$8:$L$33,Datos!$K$8:$K$33))</f>
        <v/>
      </c>
      <c r="N89" s="5"/>
      <c r="O89" s="6"/>
      <c r="P89" s="6"/>
      <c r="Q89" s="7"/>
      <c r="R89" s="7"/>
      <c r="S89" s="61">
        <f>SUM(R89:R93)</f>
        <v>0</v>
      </c>
      <c r="T89" s="64"/>
      <c r="U89" s="67"/>
      <c r="V89" s="29" t="str">
        <f>IF(TRIM(J89)="","",IF(AND(N89="SI", G89="CUARTO NIVEL PHD"),1.5,IF(AND(N89="SI",G89="CUARTO NIVEL MAESTRIA"),1,0)))</f>
        <v/>
      </c>
    </row>
    <row r="90" spans="1:22" s="8" customFormat="1" ht="27.95" customHeight="1" x14ac:dyDescent="0.25">
      <c r="A90" s="56"/>
      <c r="B90" s="59"/>
      <c r="C90" s="59"/>
      <c r="D90" s="59"/>
      <c r="E90" s="59"/>
      <c r="F90" s="59"/>
      <c r="G90" s="59"/>
      <c r="H90" s="59"/>
      <c r="I90" s="9"/>
      <c r="J90" s="9"/>
      <c r="K90" s="49"/>
      <c r="L90" s="10" t="str">
        <f>IF(TRIM(K90)="","",LOOKUP(K90,Datos!$L$8:$L$33,Datos!$J$8:$J$33))</f>
        <v/>
      </c>
      <c r="M90" s="10" t="str">
        <f>IF(TRIM(K90)="","",LOOKUP(K90, Datos!$L$8:$L$33,Datos!$K$8:$K$33))</f>
        <v/>
      </c>
      <c r="N90" s="11"/>
      <c r="O90" s="12"/>
      <c r="P90" s="12"/>
      <c r="Q90" s="10"/>
      <c r="R90" s="10"/>
      <c r="S90" s="62"/>
      <c r="T90" s="65"/>
      <c r="U90" s="68"/>
      <c r="V90" s="30" t="str">
        <f>IF(TRIM(J90)="","",IF(AND(N90="SI", G89="CUARTO NIVEL PHD"),1.5,IF(AND(N90="SI",G89="CUARTO NIVEL MAESTRIA"),1,0)))</f>
        <v/>
      </c>
    </row>
    <row r="91" spans="1:22" s="8" customFormat="1" ht="27.95" customHeight="1" x14ac:dyDescent="0.25">
      <c r="A91" s="56"/>
      <c r="B91" s="59"/>
      <c r="C91" s="59"/>
      <c r="D91" s="59"/>
      <c r="E91" s="59"/>
      <c r="F91" s="59"/>
      <c r="G91" s="59"/>
      <c r="H91" s="59"/>
      <c r="I91" s="13"/>
      <c r="J91" s="13"/>
      <c r="K91" s="49"/>
      <c r="L91" s="10" t="str">
        <f>IF(TRIM(K91)="","",LOOKUP(K91,Datos!$L$8:$L$33,Datos!$J$8:$J$33))</f>
        <v/>
      </c>
      <c r="M91" s="10" t="str">
        <f>IF(TRIM(K91)="","",LOOKUP(K91, Datos!$L$8:$L$33,Datos!$K$8:$K$33))</f>
        <v/>
      </c>
      <c r="N91" s="14"/>
      <c r="O91" s="15"/>
      <c r="P91" s="15"/>
      <c r="Q91" s="16"/>
      <c r="R91" s="16"/>
      <c r="S91" s="62"/>
      <c r="T91" s="65"/>
      <c r="U91" s="69"/>
      <c r="V91" s="30" t="str">
        <f>IF(TRIM(J91)="","",IF(AND(N91="SI", G89="CUARTO NIVEL PHD"),1.5,IF(AND(N91="SI",G89="CUARTO NIVEL MAESTRIA"),1,0)))</f>
        <v/>
      </c>
    </row>
    <row r="92" spans="1:22" s="8" customFormat="1" ht="27.95" customHeight="1" x14ac:dyDescent="0.25">
      <c r="A92" s="56"/>
      <c r="B92" s="59"/>
      <c r="C92" s="59"/>
      <c r="D92" s="59"/>
      <c r="E92" s="59"/>
      <c r="F92" s="59"/>
      <c r="G92" s="59"/>
      <c r="H92" s="59"/>
      <c r="I92" s="13"/>
      <c r="J92" s="13"/>
      <c r="K92" s="50"/>
      <c r="L92" s="10" t="str">
        <f>IF(TRIM(K92)="","",LOOKUP(K92,Datos!$L$8:$L$33,Datos!$J$8:$J$33))</f>
        <v/>
      </c>
      <c r="M92" s="10" t="str">
        <f>IF(TRIM(K92)="","",LOOKUP(K92, Datos!$L$8:$L$33,Datos!$K$8:$K$33))</f>
        <v/>
      </c>
      <c r="N92" s="14"/>
      <c r="O92" s="15"/>
      <c r="P92" s="15"/>
      <c r="Q92" s="16"/>
      <c r="R92" s="16"/>
      <c r="S92" s="62"/>
      <c r="T92" s="65"/>
      <c r="U92" s="69"/>
      <c r="V92" s="30" t="str">
        <f>IF(TRIM(J92)="","",IF(AND(N92="SI", G89="CUARTO NIVEL PHD"),1.5,IF(AND(N92="SI",G89="CUARTO NIVEL MAESTRIA"),1,0)))</f>
        <v/>
      </c>
    </row>
    <row r="93" spans="1:22" s="8" customFormat="1" ht="27.95" customHeight="1" thickBot="1" x14ac:dyDescent="0.3">
      <c r="A93" s="57"/>
      <c r="B93" s="60"/>
      <c r="C93" s="60"/>
      <c r="D93" s="60"/>
      <c r="E93" s="60"/>
      <c r="F93" s="60"/>
      <c r="G93" s="60"/>
      <c r="H93" s="60"/>
      <c r="I93" s="17"/>
      <c r="J93" s="17"/>
      <c r="K93" s="51"/>
      <c r="L93" s="18" t="str">
        <f>IF(TRIM(K93)="","",LOOKUP(K93,Datos!$L$8:$L$33,Datos!$J$8:$J$33))</f>
        <v/>
      </c>
      <c r="M93" s="18" t="str">
        <f>IF(TRIM(K93)="","",LOOKUP(K93, Datos!$L$8:$L$33,Datos!$K$8:$K$33))</f>
        <v/>
      </c>
      <c r="N93" s="19"/>
      <c r="O93" s="20"/>
      <c r="P93" s="20"/>
      <c r="Q93" s="18"/>
      <c r="R93" s="18"/>
      <c r="S93" s="63"/>
      <c r="T93" s="66"/>
      <c r="U93" s="70"/>
      <c r="V93" s="31" t="str">
        <f>IF(TRIM(J93)="","",IF(AND(N93="SI", G89="CUARTO NIVEL PHD"),1.5,IF(AND(N93="SI",G89="CUARTO NIVEL MAESTRIA"),1,0)))</f>
        <v/>
      </c>
    </row>
    <row r="94" spans="1:22" s="8" customFormat="1" ht="27.95" customHeight="1" x14ac:dyDescent="0.25">
      <c r="A94" s="55" t="s">
        <v>112</v>
      </c>
      <c r="B94" s="58"/>
      <c r="C94" s="58"/>
      <c r="D94" s="58"/>
      <c r="E94" s="58"/>
      <c r="F94" s="58"/>
      <c r="G94" s="58"/>
      <c r="H94" s="58"/>
      <c r="I94" s="3"/>
      <c r="J94" s="3"/>
      <c r="K94" s="48"/>
      <c r="L94" s="4" t="str">
        <f>IF(TRIM(K94)="","",LOOKUP(K94,Datos!$L$8:$L$33,Datos!$J$8:$J$33))</f>
        <v/>
      </c>
      <c r="M94" s="4" t="str">
        <f>IF(TRIM(K94)="","",LOOKUP(K94, Datos!$L$8:$L$33,Datos!$K$8:$K$33))</f>
        <v/>
      </c>
      <c r="N94" s="5"/>
      <c r="O94" s="6"/>
      <c r="P94" s="6"/>
      <c r="Q94" s="7"/>
      <c r="R94" s="7"/>
      <c r="S94" s="61">
        <f>SUM(R94:R98)</f>
        <v>0</v>
      </c>
      <c r="T94" s="64"/>
      <c r="U94" s="67"/>
      <c r="V94" s="29" t="str">
        <f>IF(TRIM(J94)="","",IF(AND(N94="SI", G94="CUARTO NIVEL PHD"),1.5,IF(AND(N94="SI",G94="CUARTO NIVEL MAESTRIA"),1,0)))</f>
        <v/>
      </c>
    </row>
    <row r="95" spans="1:22" s="8" customFormat="1" ht="27.95" customHeight="1" x14ac:dyDescent="0.25">
      <c r="A95" s="56"/>
      <c r="B95" s="59"/>
      <c r="C95" s="59"/>
      <c r="D95" s="59"/>
      <c r="E95" s="59"/>
      <c r="F95" s="59"/>
      <c r="G95" s="59"/>
      <c r="H95" s="59"/>
      <c r="I95" s="9"/>
      <c r="J95" s="9"/>
      <c r="K95" s="49"/>
      <c r="L95" s="10" t="str">
        <f>IF(TRIM(K95)="","",LOOKUP(K95,Datos!$L$8:$L$33,Datos!$J$8:$J$33))</f>
        <v/>
      </c>
      <c r="M95" s="10" t="str">
        <f>IF(TRIM(K95)="","",LOOKUP(K95, Datos!$L$8:$L$33,Datos!$K$8:$K$33))</f>
        <v/>
      </c>
      <c r="N95" s="11"/>
      <c r="O95" s="12"/>
      <c r="P95" s="12"/>
      <c r="Q95" s="10"/>
      <c r="R95" s="10"/>
      <c r="S95" s="62"/>
      <c r="T95" s="65"/>
      <c r="U95" s="68"/>
      <c r="V95" s="30" t="str">
        <f>IF(TRIM(J95)="","",IF(AND(N95="SI", G94="CUARTO NIVEL PHD"),1.5,IF(AND(N95="SI",G94="CUARTO NIVEL MAESTRIA"),1,0)))</f>
        <v/>
      </c>
    </row>
    <row r="96" spans="1:22" s="8" customFormat="1" ht="27.95" customHeight="1" x14ac:dyDescent="0.25">
      <c r="A96" s="56"/>
      <c r="B96" s="59"/>
      <c r="C96" s="59"/>
      <c r="D96" s="59"/>
      <c r="E96" s="59"/>
      <c r="F96" s="59"/>
      <c r="G96" s="59"/>
      <c r="H96" s="59"/>
      <c r="I96" s="13"/>
      <c r="J96" s="13"/>
      <c r="K96" s="49"/>
      <c r="L96" s="10" t="str">
        <f>IF(TRIM(K96)="","",LOOKUP(K96,Datos!$L$8:$L$33,Datos!$J$8:$J$33))</f>
        <v/>
      </c>
      <c r="M96" s="10" t="str">
        <f>IF(TRIM(K96)="","",LOOKUP(K96, Datos!$L$8:$L$33,Datos!$K$8:$K$33))</f>
        <v/>
      </c>
      <c r="N96" s="14"/>
      <c r="O96" s="15"/>
      <c r="P96" s="15"/>
      <c r="Q96" s="16"/>
      <c r="R96" s="16"/>
      <c r="S96" s="62"/>
      <c r="T96" s="65"/>
      <c r="U96" s="69"/>
      <c r="V96" s="30" t="str">
        <f>IF(TRIM(J96)="","",IF(AND(N96="SI", G94="CUARTO NIVEL PHD"),1.5,IF(AND(N96="SI",G94="CUARTO NIVEL MAESTRIA"),1,0)))</f>
        <v/>
      </c>
    </row>
    <row r="97" spans="1:22" s="8" customFormat="1" ht="27.95" customHeight="1" x14ac:dyDescent="0.25">
      <c r="A97" s="56"/>
      <c r="B97" s="59"/>
      <c r="C97" s="59"/>
      <c r="D97" s="59"/>
      <c r="E97" s="59"/>
      <c r="F97" s="59"/>
      <c r="G97" s="59"/>
      <c r="H97" s="59"/>
      <c r="I97" s="13"/>
      <c r="J97" s="13"/>
      <c r="K97" s="50"/>
      <c r="L97" s="10" t="str">
        <f>IF(TRIM(K97)="","",LOOKUP(K97,Datos!$L$8:$L$33,Datos!$J$8:$J$33))</f>
        <v/>
      </c>
      <c r="M97" s="10" t="str">
        <f>IF(TRIM(K97)="","",LOOKUP(K97, Datos!$L$8:$L$33,Datos!$K$8:$K$33))</f>
        <v/>
      </c>
      <c r="N97" s="14"/>
      <c r="O97" s="15"/>
      <c r="P97" s="15"/>
      <c r="Q97" s="16"/>
      <c r="R97" s="16"/>
      <c r="S97" s="62"/>
      <c r="T97" s="65"/>
      <c r="U97" s="69"/>
      <c r="V97" s="30" t="str">
        <f>IF(TRIM(J97)="","",IF(AND(N97="SI", G94="CUARTO NIVEL PHD"),1.5,IF(AND(N97="SI",G94="CUARTO NIVEL MAESTRIA"),1,0)))</f>
        <v/>
      </c>
    </row>
    <row r="98" spans="1:22" s="8" customFormat="1" ht="27.95" customHeight="1" thickBot="1" x14ac:dyDescent="0.3">
      <c r="A98" s="57"/>
      <c r="B98" s="60"/>
      <c r="C98" s="60"/>
      <c r="D98" s="60"/>
      <c r="E98" s="60"/>
      <c r="F98" s="60"/>
      <c r="G98" s="60"/>
      <c r="H98" s="60"/>
      <c r="I98" s="17"/>
      <c r="J98" s="17"/>
      <c r="K98" s="51"/>
      <c r="L98" s="18" t="str">
        <f>IF(TRIM(K98)="","",LOOKUP(K98,Datos!$L$8:$L$33,Datos!$J$8:$J$33))</f>
        <v/>
      </c>
      <c r="M98" s="18" t="str">
        <f>IF(TRIM(K98)="","",LOOKUP(K98, Datos!$L$8:$L$33,Datos!$K$8:$K$33))</f>
        <v/>
      </c>
      <c r="N98" s="19"/>
      <c r="O98" s="20"/>
      <c r="P98" s="20"/>
      <c r="Q98" s="18"/>
      <c r="R98" s="18"/>
      <c r="S98" s="63"/>
      <c r="T98" s="66"/>
      <c r="U98" s="70"/>
      <c r="V98" s="31" t="str">
        <f>IF(TRIM(J98)="","",IF(AND(N98="SI", G94="CUARTO NIVEL PHD"),1.5,IF(AND(N98="SI",G94="CUARTO NIVEL MAESTRIA"),1,0)))</f>
        <v/>
      </c>
    </row>
    <row r="99" spans="1:22" s="8" customFormat="1" ht="27.95" customHeight="1" x14ac:dyDescent="0.25">
      <c r="A99" s="55" t="s">
        <v>113</v>
      </c>
      <c r="B99" s="58"/>
      <c r="C99" s="58"/>
      <c r="D99" s="58"/>
      <c r="E99" s="58"/>
      <c r="F99" s="58"/>
      <c r="G99" s="58"/>
      <c r="H99" s="58"/>
      <c r="I99" s="3"/>
      <c r="J99" s="3"/>
      <c r="K99" s="48"/>
      <c r="L99" s="4" t="str">
        <f>IF(TRIM(K99)="","",LOOKUP(K99,Datos!$L$8:$L$33,Datos!$J$8:$J$33))</f>
        <v/>
      </c>
      <c r="M99" s="4" t="str">
        <f>IF(TRIM(K99)="","",LOOKUP(K99, Datos!$L$8:$L$33,Datos!$K$8:$K$33))</f>
        <v/>
      </c>
      <c r="N99" s="5"/>
      <c r="O99" s="6"/>
      <c r="P99" s="6"/>
      <c r="Q99" s="7"/>
      <c r="R99" s="7"/>
      <c r="S99" s="61">
        <f>SUM(R99:R103)</f>
        <v>0</v>
      </c>
      <c r="T99" s="64"/>
      <c r="U99" s="67"/>
      <c r="V99" s="29" t="str">
        <f>IF(TRIM(J99)="","",IF(AND(N99="SI", G99="CUARTO NIVEL PHD"),1.5,IF(AND(N99="SI",G99="CUARTO NIVEL MAESTRIA"),1,0)))</f>
        <v/>
      </c>
    </row>
    <row r="100" spans="1:22" s="8" customFormat="1" ht="27.95" customHeight="1" x14ac:dyDescent="0.25">
      <c r="A100" s="56"/>
      <c r="B100" s="59"/>
      <c r="C100" s="59"/>
      <c r="D100" s="59"/>
      <c r="E100" s="59"/>
      <c r="F100" s="59"/>
      <c r="G100" s="59"/>
      <c r="H100" s="59"/>
      <c r="I100" s="9"/>
      <c r="J100" s="9"/>
      <c r="K100" s="49"/>
      <c r="L100" s="10" t="str">
        <f>IF(TRIM(K100)="","",LOOKUP(K100,Datos!$L$8:$L$33,Datos!$J$8:$J$33))</f>
        <v/>
      </c>
      <c r="M100" s="10" t="str">
        <f>IF(TRIM(K100)="","",LOOKUP(K100, Datos!$L$8:$L$33,Datos!$K$8:$K$33))</f>
        <v/>
      </c>
      <c r="N100" s="11"/>
      <c r="O100" s="12"/>
      <c r="P100" s="12"/>
      <c r="Q100" s="10"/>
      <c r="R100" s="10"/>
      <c r="S100" s="62"/>
      <c r="T100" s="65"/>
      <c r="U100" s="68"/>
      <c r="V100" s="30" t="str">
        <f>IF(TRIM(J100)="","",IF(AND(N100="SI", G99="CUARTO NIVEL PHD"),1.5,IF(AND(N100="SI",G99="CUARTO NIVEL MAESTRIA"),1,0)))</f>
        <v/>
      </c>
    </row>
    <row r="101" spans="1:22" s="8" customFormat="1" ht="27.95" customHeight="1" x14ac:dyDescent="0.25">
      <c r="A101" s="56"/>
      <c r="B101" s="59"/>
      <c r="C101" s="59"/>
      <c r="D101" s="59"/>
      <c r="E101" s="59"/>
      <c r="F101" s="59"/>
      <c r="G101" s="59"/>
      <c r="H101" s="59"/>
      <c r="I101" s="13"/>
      <c r="J101" s="13"/>
      <c r="K101" s="49"/>
      <c r="L101" s="10" t="str">
        <f>IF(TRIM(K101)="","",LOOKUP(K101,Datos!$L$8:$L$33,Datos!$J$8:$J$33))</f>
        <v/>
      </c>
      <c r="M101" s="10" t="str">
        <f>IF(TRIM(K101)="","",LOOKUP(K101, Datos!$L$8:$L$33,Datos!$K$8:$K$33))</f>
        <v/>
      </c>
      <c r="N101" s="14"/>
      <c r="O101" s="15"/>
      <c r="P101" s="15"/>
      <c r="Q101" s="16"/>
      <c r="R101" s="16"/>
      <c r="S101" s="62"/>
      <c r="T101" s="65"/>
      <c r="U101" s="69"/>
      <c r="V101" s="30" t="str">
        <f>IF(TRIM(J101)="","",IF(AND(N101="SI", G99="CUARTO NIVEL PHD"),1.5,IF(AND(N101="SI",G99="CUARTO NIVEL MAESTRIA"),1,0)))</f>
        <v/>
      </c>
    </row>
    <row r="102" spans="1:22" s="8" customFormat="1" ht="27.95" customHeight="1" x14ac:dyDescent="0.25">
      <c r="A102" s="56"/>
      <c r="B102" s="59"/>
      <c r="C102" s="59"/>
      <c r="D102" s="59"/>
      <c r="E102" s="59"/>
      <c r="F102" s="59"/>
      <c r="G102" s="59"/>
      <c r="H102" s="59"/>
      <c r="I102" s="13"/>
      <c r="J102" s="13"/>
      <c r="K102" s="50"/>
      <c r="L102" s="10" t="str">
        <f>IF(TRIM(K102)="","",LOOKUP(K102,Datos!$L$8:$L$33,Datos!$J$8:$J$33))</f>
        <v/>
      </c>
      <c r="M102" s="10" t="str">
        <f>IF(TRIM(K102)="","",LOOKUP(K102, Datos!$L$8:$L$33,Datos!$K$8:$K$33))</f>
        <v/>
      </c>
      <c r="N102" s="14"/>
      <c r="O102" s="15"/>
      <c r="P102" s="15"/>
      <c r="Q102" s="16"/>
      <c r="R102" s="16"/>
      <c r="S102" s="62"/>
      <c r="T102" s="65"/>
      <c r="U102" s="69"/>
      <c r="V102" s="30" t="str">
        <f>IF(TRIM(J102)="","",IF(AND(N102="SI", G99="CUARTO NIVEL PHD"),1.5,IF(AND(N102="SI",G99="CUARTO NIVEL MAESTRIA"),1,0)))</f>
        <v/>
      </c>
    </row>
    <row r="103" spans="1:22" s="8" customFormat="1" ht="27.95" customHeight="1" thickBot="1" x14ac:dyDescent="0.3">
      <c r="A103" s="57"/>
      <c r="B103" s="60"/>
      <c r="C103" s="60"/>
      <c r="D103" s="60"/>
      <c r="E103" s="60"/>
      <c r="F103" s="60"/>
      <c r="G103" s="60"/>
      <c r="H103" s="60"/>
      <c r="I103" s="17"/>
      <c r="J103" s="17"/>
      <c r="K103" s="51"/>
      <c r="L103" s="18" t="str">
        <f>IF(TRIM(K103)="","",LOOKUP(K103,Datos!$L$8:$L$33,Datos!$J$8:$J$33))</f>
        <v/>
      </c>
      <c r="M103" s="18" t="str">
        <f>IF(TRIM(K103)="","",LOOKUP(K103, Datos!$L$8:$L$33,Datos!$K$8:$K$33))</f>
        <v/>
      </c>
      <c r="N103" s="19"/>
      <c r="O103" s="20"/>
      <c r="P103" s="20"/>
      <c r="Q103" s="18"/>
      <c r="R103" s="18"/>
      <c r="S103" s="63"/>
      <c r="T103" s="66"/>
      <c r="U103" s="70"/>
      <c r="V103" s="31" t="str">
        <f>IF(TRIM(J103)="","",IF(AND(N103="SI", G99="CUARTO NIVEL PHD"),1.5,IF(AND(N103="SI",G99="CUARTO NIVEL MAESTRIA"),1,0)))</f>
        <v/>
      </c>
    </row>
    <row r="104" spans="1:22" s="8" customFormat="1" ht="27.95" customHeight="1" x14ac:dyDescent="0.25">
      <c r="A104" s="55" t="s">
        <v>114</v>
      </c>
      <c r="B104" s="58"/>
      <c r="C104" s="58"/>
      <c r="D104" s="58"/>
      <c r="E104" s="58"/>
      <c r="F104" s="58"/>
      <c r="G104" s="58"/>
      <c r="H104" s="58"/>
      <c r="I104" s="3"/>
      <c r="J104" s="3"/>
      <c r="K104" s="48"/>
      <c r="L104" s="4" t="str">
        <f>IF(TRIM(K104)="","",LOOKUP(K104,Datos!$L$8:$L$33,Datos!$J$8:$J$33))</f>
        <v/>
      </c>
      <c r="M104" s="4" t="str">
        <f>IF(TRIM(K104)="","",LOOKUP(K104, Datos!$L$8:$L$33,Datos!$K$8:$K$33))</f>
        <v/>
      </c>
      <c r="N104" s="5"/>
      <c r="O104" s="6"/>
      <c r="P104" s="6"/>
      <c r="Q104" s="7"/>
      <c r="R104" s="7"/>
      <c r="S104" s="61">
        <f>SUM(R104:R108)</f>
        <v>0</v>
      </c>
      <c r="T104" s="64"/>
      <c r="U104" s="67"/>
      <c r="V104" s="29" t="str">
        <f>IF(TRIM(J104)="","",IF(AND(N104="SI", G104="CUARTO NIVEL PHD"),1.5,IF(AND(N104="SI",G104="CUARTO NIVEL MAESTRIA"),1,0)))</f>
        <v/>
      </c>
    </row>
    <row r="105" spans="1:22" s="8" customFormat="1" ht="27.95" customHeight="1" x14ac:dyDescent="0.25">
      <c r="A105" s="56"/>
      <c r="B105" s="59"/>
      <c r="C105" s="59"/>
      <c r="D105" s="59"/>
      <c r="E105" s="59"/>
      <c r="F105" s="59"/>
      <c r="G105" s="59"/>
      <c r="H105" s="59"/>
      <c r="I105" s="9"/>
      <c r="J105" s="9"/>
      <c r="K105" s="49"/>
      <c r="L105" s="10" t="str">
        <f>IF(TRIM(K105)="","",LOOKUP(K105,Datos!$L$8:$L$33,Datos!$J$8:$J$33))</f>
        <v/>
      </c>
      <c r="M105" s="10" t="str">
        <f>IF(TRIM(K105)="","",LOOKUP(K105, Datos!$L$8:$L$33,Datos!$K$8:$K$33))</f>
        <v/>
      </c>
      <c r="N105" s="11"/>
      <c r="O105" s="12"/>
      <c r="P105" s="12"/>
      <c r="Q105" s="10"/>
      <c r="R105" s="10"/>
      <c r="S105" s="62"/>
      <c r="T105" s="65"/>
      <c r="U105" s="68"/>
      <c r="V105" s="30" t="str">
        <f>IF(TRIM(J105)="","",IF(AND(N105="SI", G104="CUARTO NIVEL PHD"),1.5,IF(AND(N105="SI",G104="CUARTO NIVEL MAESTRIA"),1,0)))</f>
        <v/>
      </c>
    </row>
    <row r="106" spans="1:22" s="8" customFormat="1" ht="27.95" customHeight="1" x14ac:dyDescent="0.25">
      <c r="A106" s="56"/>
      <c r="B106" s="59"/>
      <c r="C106" s="59"/>
      <c r="D106" s="59"/>
      <c r="E106" s="59"/>
      <c r="F106" s="59"/>
      <c r="G106" s="59"/>
      <c r="H106" s="59"/>
      <c r="I106" s="13"/>
      <c r="J106" s="13"/>
      <c r="K106" s="49"/>
      <c r="L106" s="10" t="str">
        <f>IF(TRIM(K106)="","",LOOKUP(K106,Datos!$L$8:$L$33,Datos!$J$8:$J$33))</f>
        <v/>
      </c>
      <c r="M106" s="10" t="str">
        <f>IF(TRIM(K106)="","",LOOKUP(K106, Datos!$L$8:$L$33,Datos!$K$8:$K$33))</f>
        <v/>
      </c>
      <c r="N106" s="14"/>
      <c r="O106" s="15"/>
      <c r="P106" s="15"/>
      <c r="Q106" s="16"/>
      <c r="R106" s="16"/>
      <c r="S106" s="62"/>
      <c r="T106" s="65"/>
      <c r="U106" s="69"/>
      <c r="V106" s="30" t="str">
        <f>IF(TRIM(J106)="","",IF(AND(N106="SI", G104="CUARTO NIVEL PHD"),1.5,IF(AND(N106="SI",G104="CUARTO NIVEL MAESTRIA"),1,0)))</f>
        <v/>
      </c>
    </row>
    <row r="107" spans="1:22" s="8" customFormat="1" ht="27.95" customHeight="1" x14ac:dyDescent="0.25">
      <c r="A107" s="56"/>
      <c r="B107" s="59"/>
      <c r="C107" s="59"/>
      <c r="D107" s="59"/>
      <c r="E107" s="59"/>
      <c r="F107" s="59"/>
      <c r="G107" s="59"/>
      <c r="H107" s="59"/>
      <c r="I107" s="13"/>
      <c r="J107" s="13"/>
      <c r="K107" s="50"/>
      <c r="L107" s="10" t="str">
        <f>IF(TRIM(K107)="","",LOOKUP(K107,Datos!$L$8:$L$33,Datos!$J$8:$J$33))</f>
        <v/>
      </c>
      <c r="M107" s="10" t="str">
        <f>IF(TRIM(K107)="","",LOOKUP(K107, Datos!$L$8:$L$33,Datos!$K$8:$K$33))</f>
        <v/>
      </c>
      <c r="N107" s="14"/>
      <c r="O107" s="15"/>
      <c r="P107" s="15"/>
      <c r="Q107" s="16"/>
      <c r="R107" s="16"/>
      <c r="S107" s="62"/>
      <c r="T107" s="65"/>
      <c r="U107" s="69"/>
      <c r="V107" s="30" t="str">
        <f>IF(TRIM(J107)="","",IF(AND(N107="SI", G104="CUARTO NIVEL PHD"),1.5,IF(AND(N107="SI",G104="CUARTO NIVEL MAESTRIA"),1,0)))</f>
        <v/>
      </c>
    </row>
    <row r="108" spans="1:22" s="8" customFormat="1" ht="27.95" customHeight="1" thickBot="1" x14ac:dyDescent="0.3">
      <c r="A108" s="57"/>
      <c r="B108" s="60"/>
      <c r="C108" s="60"/>
      <c r="D108" s="60"/>
      <c r="E108" s="60"/>
      <c r="F108" s="60"/>
      <c r="G108" s="60"/>
      <c r="H108" s="60"/>
      <c r="I108" s="17"/>
      <c r="J108" s="17"/>
      <c r="K108" s="51"/>
      <c r="L108" s="18" t="str">
        <f>IF(TRIM(K108)="","",LOOKUP(K108,Datos!$L$8:$L$33,Datos!$J$8:$J$33))</f>
        <v/>
      </c>
      <c r="M108" s="18" t="str">
        <f>IF(TRIM(K108)="","",LOOKUP(K108, Datos!$L$8:$L$33,Datos!$K$8:$K$33))</f>
        <v/>
      </c>
      <c r="N108" s="19"/>
      <c r="O108" s="20"/>
      <c r="P108" s="20"/>
      <c r="Q108" s="18"/>
      <c r="R108" s="18"/>
      <c r="S108" s="63"/>
      <c r="T108" s="66"/>
      <c r="U108" s="70"/>
      <c r="V108" s="31" t="str">
        <f>IF(TRIM(J108)="","",IF(AND(N108="SI", G104="CUARTO NIVEL PHD"),1.5,IF(AND(N108="SI",G104="CUARTO NIVEL MAESTRIA"),1,0)))</f>
        <v/>
      </c>
    </row>
    <row r="109" spans="1:22" s="8" customFormat="1" ht="27.95" customHeight="1" x14ac:dyDescent="0.25">
      <c r="A109" s="55" t="s">
        <v>115</v>
      </c>
      <c r="B109" s="58"/>
      <c r="C109" s="58"/>
      <c r="D109" s="58"/>
      <c r="E109" s="58"/>
      <c r="F109" s="58"/>
      <c r="G109" s="58"/>
      <c r="H109" s="58"/>
      <c r="I109" s="3"/>
      <c r="J109" s="3"/>
      <c r="K109" s="48"/>
      <c r="L109" s="4" t="str">
        <f>IF(TRIM(K109)="","",LOOKUP(K109,Datos!$L$8:$L$33,Datos!$J$8:$J$33))</f>
        <v/>
      </c>
      <c r="M109" s="4" t="str">
        <f>IF(TRIM(K109)="","",LOOKUP(K109, Datos!$L$8:$L$33,Datos!$K$8:$K$33))</f>
        <v/>
      </c>
      <c r="N109" s="5"/>
      <c r="O109" s="6"/>
      <c r="P109" s="6"/>
      <c r="Q109" s="7"/>
      <c r="R109" s="7"/>
      <c r="S109" s="61">
        <f>SUM(R109:R113)</f>
        <v>0</v>
      </c>
      <c r="T109" s="64"/>
      <c r="U109" s="67"/>
      <c r="V109" s="29" t="str">
        <f>IF(TRIM(J109)="","",IF(AND(N109="SI", G109="CUARTO NIVEL PHD"),1.5,IF(AND(N109="SI",G109="CUARTO NIVEL MAESTRIA"),1,0)))</f>
        <v/>
      </c>
    </row>
    <row r="110" spans="1:22" s="8" customFormat="1" ht="27.95" customHeight="1" x14ac:dyDescent="0.25">
      <c r="A110" s="56"/>
      <c r="B110" s="59"/>
      <c r="C110" s="59"/>
      <c r="D110" s="59"/>
      <c r="E110" s="59"/>
      <c r="F110" s="59"/>
      <c r="G110" s="59"/>
      <c r="H110" s="59"/>
      <c r="I110" s="9"/>
      <c r="J110" s="9"/>
      <c r="K110" s="49"/>
      <c r="L110" s="10" t="str">
        <f>IF(TRIM(K110)="","",LOOKUP(K110,Datos!$L$8:$L$33,Datos!$J$8:$J$33))</f>
        <v/>
      </c>
      <c r="M110" s="10" t="str">
        <f>IF(TRIM(K110)="","",LOOKUP(K110, Datos!$L$8:$L$33,Datos!$K$8:$K$33))</f>
        <v/>
      </c>
      <c r="N110" s="11"/>
      <c r="O110" s="12"/>
      <c r="P110" s="12"/>
      <c r="Q110" s="10"/>
      <c r="R110" s="10"/>
      <c r="S110" s="62"/>
      <c r="T110" s="65"/>
      <c r="U110" s="68"/>
      <c r="V110" s="30" t="str">
        <f>IF(TRIM(J110)="","",IF(AND(N110="SI", G109="CUARTO NIVEL PHD"),1.5,IF(AND(N110="SI",G109="CUARTO NIVEL MAESTRIA"),1,0)))</f>
        <v/>
      </c>
    </row>
    <row r="111" spans="1:22" s="8" customFormat="1" ht="27.95" customHeight="1" x14ac:dyDescent="0.25">
      <c r="A111" s="56"/>
      <c r="B111" s="59"/>
      <c r="C111" s="59"/>
      <c r="D111" s="59"/>
      <c r="E111" s="59"/>
      <c r="F111" s="59"/>
      <c r="G111" s="59"/>
      <c r="H111" s="59"/>
      <c r="I111" s="13"/>
      <c r="J111" s="13"/>
      <c r="K111" s="49"/>
      <c r="L111" s="10" t="str">
        <f>IF(TRIM(K111)="","",LOOKUP(K111,Datos!$L$8:$L$33,Datos!$J$8:$J$33))</f>
        <v/>
      </c>
      <c r="M111" s="10" t="str">
        <f>IF(TRIM(K111)="","",LOOKUP(K111, Datos!$L$8:$L$33,Datos!$K$8:$K$33))</f>
        <v/>
      </c>
      <c r="N111" s="14"/>
      <c r="O111" s="15"/>
      <c r="P111" s="15"/>
      <c r="Q111" s="16"/>
      <c r="R111" s="16"/>
      <c r="S111" s="62"/>
      <c r="T111" s="65"/>
      <c r="U111" s="69"/>
      <c r="V111" s="30" t="str">
        <f>IF(TRIM(J111)="","",IF(AND(N111="SI", G109="CUARTO NIVEL PHD"),1.5,IF(AND(N111="SI",G109="CUARTO NIVEL MAESTRIA"),1,0)))</f>
        <v/>
      </c>
    </row>
    <row r="112" spans="1:22" s="8" customFormat="1" ht="27.95" customHeight="1" x14ac:dyDescent="0.25">
      <c r="A112" s="56"/>
      <c r="B112" s="59"/>
      <c r="C112" s="59"/>
      <c r="D112" s="59"/>
      <c r="E112" s="59"/>
      <c r="F112" s="59"/>
      <c r="G112" s="59"/>
      <c r="H112" s="59"/>
      <c r="I112" s="13"/>
      <c r="J112" s="13"/>
      <c r="K112" s="50"/>
      <c r="L112" s="10" t="str">
        <f>IF(TRIM(K112)="","",LOOKUP(K112,Datos!$L$8:$L$33,Datos!$J$8:$J$33))</f>
        <v/>
      </c>
      <c r="M112" s="10" t="str">
        <f>IF(TRIM(K112)="","",LOOKUP(K112, Datos!$L$8:$L$33,Datos!$K$8:$K$33))</f>
        <v/>
      </c>
      <c r="N112" s="14"/>
      <c r="O112" s="15"/>
      <c r="P112" s="15"/>
      <c r="Q112" s="16"/>
      <c r="R112" s="16"/>
      <c r="S112" s="62"/>
      <c r="T112" s="65"/>
      <c r="U112" s="69"/>
      <c r="V112" s="30" t="str">
        <f>IF(TRIM(J112)="","",IF(AND(N112="SI", G109="CUARTO NIVEL PHD"),1.5,IF(AND(N112="SI",G109="CUARTO NIVEL MAESTRIA"),1,0)))</f>
        <v/>
      </c>
    </row>
    <row r="113" spans="1:22" s="8" customFormat="1" ht="27.95" customHeight="1" thickBot="1" x14ac:dyDescent="0.3">
      <c r="A113" s="57"/>
      <c r="B113" s="60"/>
      <c r="C113" s="60"/>
      <c r="D113" s="60"/>
      <c r="E113" s="60"/>
      <c r="F113" s="60"/>
      <c r="G113" s="60"/>
      <c r="H113" s="60"/>
      <c r="I113" s="17"/>
      <c r="J113" s="17"/>
      <c r="K113" s="51"/>
      <c r="L113" s="18" t="str">
        <f>IF(TRIM(K113)="","",LOOKUP(K113,Datos!$L$8:$L$33,Datos!$J$8:$J$33))</f>
        <v/>
      </c>
      <c r="M113" s="18" t="str">
        <f>IF(TRIM(K113)="","",LOOKUP(K113, Datos!$L$8:$L$33,Datos!$K$8:$K$33))</f>
        <v/>
      </c>
      <c r="N113" s="19"/>
      <c r="O113" s="20"/>
      <c r="P113" s="20"/>
      <c r="Q113" s="18"/>
      <c r="R113" s="18"/>
      <c r="S113" s="63"/>
      <c r="T113" s="66"/>
      <c r="U113" s="70"/>
      <c r="V113" s="31" t="str">
        <f>IF(TRIM(J113)="","",IF(AND(N113="SI", G109="CUARTO NIVEL PHD"),1.5,IF(AND(N113="SI",G109="CUARTO NIVEL MAESTRIA"),1,0)))</f>
        <v/>
      </c>
    </row>
    <row r="114" spans="1:22" s="8" customFormat="1" ht="27.95" customHeight="1" x14ac:dyDescent="0.25">
      <c r="A114" s="55" t="s">
        <v>116</v>
      </c>
      <c r="B114" s="58"/>
      <c r="C114" s="58"/>
      <c r="D114" s="58"/>
      <c r="E114" s="58"/>
      <c r="F114" s="58"/>
      <c r="G114" s="58"/>
      <c r="H114" s="58"/>
      <c r="I114" s="3"/>
      <c r="J114" s="3"/>
      <c r="K114" s="48"/>
      <c r="L114" s="4" t="str">
        <f>IF(TRIM(K114)="","",LOOKUP(K114,Datos!$L$8:$L$33,Datos!$J$8:$J$33))</f>
        <v/>
      </c>
      <c r="M114" s="4" t="str">
        <f>IF(TRIM(K114)="","",LOOKUP(K114, Datos!$L$8:$L$33,Datos!$K$8:$K$33))</f>
        <v/>
      </c>
      <c r="N114" s="5"/>
      <c r="O114" s="6"/>
      <c r="P114" s="6"/>
      <c r="Q114" s="7"/>
      <c r="R114" s="7"/>
      <c r="S114" s="61">
        <f>SUM(R114:R118)</f>
        <v>0</v>
      </c>
      <c r="T114" s="64"/>
      <c r="U114" s="67"/>
      <c r="V114" s="29" t="str">
        <f>IF(TRIM(J114)="","",IF(AND(N114="SI", G114="CUARTO NIVEL PHD"),1.5,IF(AND(N114="SI",G114="CUARTO NIVEL MAESTRIA"),1,0)))</f>
        <v/>
      </c>
    </row>
    <row r="115" spans="1:22" s="8" customFormat="1" ht="27.95" customHeight="1" x14ac:dyDescent="0.25">
      <c r="A115" s="56"/>
      <c r="B115" s="59"/>
      <c r="C115" s="59"/>
      <c r="D115" s="59"/>
      <c r="E115" s="59"/>
      <c r="F115" s="59"/>
      <c r="G115" s="59"/>
      <c r="H115" s="59"/>
      <c r="I115" s="9"/>
      <c r="J115" s="9"/>
      <c r="K115" s="49"/>
      <c r="L115" s="10" t="str">
        <f>IF(TRIM(K115)="","",LOOKUP(K115,Datos!$L$8:$L$33,Datos!$J$8:$J$33))</f>
        <v/>
      </c>
      <c r="M115" s="10" t="str">
        <f>IF(TRIM(K115)="","",LOOKUP(K115, Datos!$L$8:$L$33,Datos!$K$8:$K$33))</f>
        <v/>
      </c>
      <c r="N115" s="11"/>
      <c r="O115" s="12"/>
      <c r="P115" s="12"/>
      <c r="Q115" s="10"/>
      <c r="R115" s="10"/>
      <c r="S115" s="62"/>
      <c r="T115" s="65"/>
      <c r="U115" s="68"/>
      <c r="V115" s="30" t="str">
        <f>IF(TRIM(J115)="","",IF(AND(N115="SI", G114="CUARTO NIVEL PHD"),1.5,IF(AND(N115="SI",G114="CUARTO NIVEL MAESTRIA"),1,0)))</f>
        <v/>
      </c>
    </row>
    <row r="116" spans="1:22" s="8" customFormat="1" ht="27.95" customHeight="1" x14ac:dyDescent="0.25">
      <c r="A116" s="56"/>
      <c r="B116" s="59"/>
      <c r="C116" s="59"/>
      <c r="D116" s="59"/>
      <c r="E116" s="59"/>
      <c r="F116" s="59"/>
      <c r="G116" s="59"/>
      <c r="H116" s="59"/>
      <c r="I116" s="13"/>
      <c r="J116" s="13"/>
      <c r="K116" s="49"/>
      <c r="L116" s="10" t="str">
        <f>IF(TRIM(K116)="","",LOOKUP(K116,Datos!$L$8:$L$33,Datos!$J$8:$J$33))</f>
        <v/>
      </c>
      <c r="M116" s="10" t="str">
        <f>IF(TRIM(K116)="","",LOOKUP(K116, Datos!$L$8:$L$33,Datos!$K$8:$K$33))</f>
        <v/>
      </c>
      <c r="N116" s="14"/>
      <c r="O116" s="15"/>
      <c r="P116" s="15"/>
      <c r="Q116" s="16"/>
      <c r="R116" s="16"/>
      <c r="S116" s="62"/>
      <c r="T116" s="65"/>
      <c r="U116" s="69"/>
      <c r="V116" s="30" t="str">
        <f>IF(TRIM(J116)="","",IF(AND(N116="SI", G114="CUARTO NIVEL PHD"),1.5,IF(AND(N116="SI",G114="CUARTO NIVEL MAESTRIA"),1,0)))</f>
        <v/>
      </c>
    </row>
    <row r="117" spans="1:22" s="8" customFormat="1" ht="27.95" customHeight="1" x14ac:dyDescent="0.25">
      <c r="A117" s="56"/>
      <c r="B117" s="59"/>
      <c r="C117" s="59"/>
      <c r="D117" s="59"/>
      <c r="E117" s="59"/>
      <c r="F117" s="59"/>
      <c r="G117" s="59"/>
      <c r="H117" s="59"/>
      <c r="I117" s="13"/>
      <c r="J117" s="13"/>
      <c r="K117" s="50"/>
      <c r="L117" s="10" t="str">
        <f>IF(TRIM(K117)="","",LOOKUP(K117,Datos!$L$8:$L$33,Datos!$J$8:$J$33))</f>
        <v/>
      </c>
      <c r="M117" s="10" t="str">
        <f>IF(TRIM(K117)="","",LOOKUP(K117, Datos!$L$8:$L$33,Datos!$K$8:$K$33))</f>
        <v/>
      </c>
      <c r="N117" s="14"/>
      <c r="O117" s="15"/>
      <c r="P117" s="15"/>
      <c r="Q117" s="16"/>
      <c r="R117" s="16"/>
      <c r="S117" s="62"/>
      <c r="T117" s="65"/>
      <c r="U117" s="69"/>
      <c r="V117" s="30" t="str">
        <f>IF(TRIM(J117)="","",IF(AND(N117="SI", G114="CUARTO NIVEL PHD"),1.5,IF(AND(N117="SI",G114="CUARTO NIVEL MAESTRIA"),1,0)))</f>
        <v/>
      </c>
    </row>
    <row r="118" spans="1:22" s="8" customFormat="1" ht="27.95" customHeight="1" thickBot="1" x14ac:dyDescent="0.3">
      <c r="A118" s="57"/>
      <c r="B118" s="60"/>
      <c r="C118" s="60"/>
      <c r="D118" s="60"/>
      <c r="E118" s="60"/>
      <c r="F118" s="60"/>
      <c r="G118" s="60"/>
      <c r="H118" s="60"/>
      <c r="I118" s="17"/>
      <c r="J118" s="17"/>
      <c r="K118" s="51"/>
      <c r="L118" s="18" t="str">
        <f>IF(TRIM(K118)="","",LOOKUP(K118,Datos!$L$8:$L$33,Datos!$J$8:$J$33))</f>
        <v/>
      </c>
      <c r="M118" s="18" t="str">
        <f>IF(TRIM(K118)="","",LOOKUP(K118, Datos!$L$8:$L$33,Datos!$K$8:$K$33))</f>
        <v/>
      </c>
      <c r="N118" s="19"/>
      <c r="O118" s="20"/>
      <c r="P118" s="20"/>
      <c r="Q118" s="18"/>
      <c r="R118" s="18"/>
      <c r="S118" s="63"/>
      <c r="T118" s="66"/>
      <c r="U118" s="70"/>
      <c r="V118" s="31" t="str">
        <f>IF(TRIM(J118)="","",IF(AND(N118="SI", G114="CUARTO NIVEL PHD"),1.5,IF(AND(N118="SI",G114="CUARTO NIVEL MAESTRIA"),1,0)))</f>
        <v/>
      </c>
    </row>
    <row r="119" spans="1:22" s="8" customFormat="1" ht="27.95" customHeight="1" x14ac:dyDescent="0.25">
      <c r="A119" s="55" t="s">
        <v>117</v>
      </c>
      <c r="B119" s="58"/>
      <c r="C119" s="58"/>
      <c r="D119" s="58"/>
      <c r="E119" s="58"/>
      <c r="F119" s="58"/>
      <c r="G119" s="58"/>
      <c r="H119" s="58"/>
      <c r="I119" s="3"/>
      <c r="J119" s="3"/>
      <c r="K119" s="48"/>
      <c r="L119" s="4" t="str">
        <f>IF(TRIM(K119)="","",LOOKUP(K119,Datos!$L$8:$L$33,Datos!$J$8:$J$33))</f>
        <v/>
      </c>
      <c r="M119" s="4" t="str">
        <f>IF(TRIM(K119)="","",LOOKUP(K119, Datos!$L$8:$L$33,Datos!$K$8:$K$33))</f>
        <v/>
      </c>
      <c r="N119" s="5"/>
      <c r="O119" s="6"/>
      <c r="P119" s="6"/>
      <c r="Q119" s="7"/>
      <c r="R119" s="7"/>
      <c r="S119" s="61">
        <f>SUM(R119:R123)</f>
        <v>0</v>
      </c>
      <c r="T119" s="64"/>
      <c r="U119" s="67"/>
      <c r="V119" s="29" t="str">
        <f>IF(TRIM(J119)="","",IF(AND(N119="SI", G119="CUARTO NIVEL PHD"),1.5,IF(AND(N119="SI",G119="CUARTO NIVEL MAESTRIA"),1,0)))</f>
        <v/>
      </c>
    </row>
    <row r="120" spans="1:22" s="8" customFormat="1" ht="27.95" customHeight="1" x14ac:dyDescent="0.25">
      <c r="A120" s="56"/>
      <c r="B120" s="59"/>
      <c r="C120" s="59"/>
      <c r="D120" s="59"/>
      <c r="E120" s="59"/>
      <c r="F120" s="59"/>
      <c r="G120" s="59"/>
      <c r="H120" s="59"/>
      <c r="I120" s="9"/>
      <c r="J120" s="9"/>
      <c r="K120" s="49"/>
      <c r="L120" s="10" t="str">
        <f>IF(TRIM(K120)="","",LOOKUP(K120,Datos!$L$8:$L$33,Datos!$J$8:$J$33))</f>
        <v/>
      </c>
      <c r="M120" s="10" t="str">
        <f>IF(TRIM(K120)="","",LOOKUP(K120, Datos!$L$8:$L$33,Datos!$K$8:$K$33))</f>
        <v/>
      </c>
      <c r="N120" s="11"/>
      <c r="O120" s="12"/>
      <c r="P120" s="12"/>
      <c r="Q120" s="10"/>
      <c r="R120" s="10"/>
      <c r="S120" s="62"/>
      <c r="T120" s="65"/>
      <c r="U120" s="68"/>
      <c r="V120" s="30" t="str">
        <f>IF(TRIM(J120)="","",IF(AND(N120="SI", G119="CUARTO NIVEL PHD"),1.5,IF(AND(N120="SI",G119="CUARTO NIVEL MAESTRIA"),1,0)))</f>
        <v/>
      </c>
    </row>
    <row r="121" spans="1:22" s="8" customFormat="1" ht="27.95" customHeight="1" x14ac:dyDescent="0.25">
      <c r="A121" s="56"/>
      <c r="B121" s="59"/>
      <c r="C121" s="59"/>
      <c r="D121" s="59"/>
      <c r="E121" s="59"/>
      <c r="F121" s="59"/>
      <c r="G121" s="59"/>
      <c r="H121" s="59"/>
      <c r="I121" s="13"/>
      <c r="J121" s="13"/>
      <c r="K121" s="49"/>
      <c r="L121" s="10" t="str">
        <f>IF(TRIM(K121)="","",LOOKUP(K121,Datos!$L$8:$L$33,Datos!$J$8:$J$33))</f>
        <v/>
      </c>
      <c r="M121" s="10" t="str">
        <f>IF(TRIM(K121)="","",LOOKUP(K121, Datos!$L$8:$L$33,Datos!$K$8:$K$33))</f>
        <v/>
      </c>
      <c r="N121" s="14"/>
      <c r="O121" s="15"/>
      <c r="P121" s="15"/>
      <c r="Q121" s="16"/>
      <c r="R121" s="16"/>
      <c r="S121" s="62"/>
      <c r="T121" s="65"/>
      <c r="U121" s="69"/>
      <c r="V121" s="30" t="str">
        <f>IF(TRIM(J121)="","",IF(AND(N121="SI", G119="CUARTO NIVEL PHD"),1.5,IF(AND(N121="SI",G119="CUARTO NIVEL MAESTRIA"),1,0)))</f>
        <v/>
      </c>
    </row>
    <row r="122" spans="1:22" s="8" customFormat="1" ht="27.95" customHeight="1" x14ac:dyDescent="0.25">
      <c r="A122" s="56"/>
      <c r="B122" s="59"/>
      <c r="C122" s="59"/>
      <c r="D122" s="59"/>
      <c r="E122" s="59"/>
      <c r="F122" s="59"/>
      <c r="G122" s="59"/>
      <c r="H122" s="59"/>
      <c r="I122" s="13"/>
      <c r="J122" s="13"/>
      <c r="K122" s="50"/>
      <c r="L122" s="10" t="str">
        <f>IF(TRIM(K122)="","",LOOKUP(K122,Datos!$L$8:$L$33,Datos!$J$8:$J$33))</f>
        <v/>
      </c>
      <c r="M122" s="10" t="str">
        <f>IF(TRIM(K122)="","",LOOKUP(K122, Datos!$L$8:$L$33,Datos!$K$8:$K$33))</f>
        <v/>
      </c>
      <c r="N122" s="14"/>
      <c r="O122" s="15"/>
      <c r="P122" s="15"/>
      <c r="Q122" s="16"/>
      <c r="R122" s="16"/>
      <c r="S122" s="62"/>
      <c r="T122" s="65"/>
      <c r="U122" s="69"/>
      <c r="V122" s="30" t="str">
        <f>IF(TRIM(J122)="","",IF(AND(N122="SI", G119="CUARTO NIVEL PHD"),1.5,IF(AND(N122="SI",G119="CUARTO NIVEL MAESTRIA"),1,0)))</f>
        <v/>
      </c>
    </row>
    <row r="123" spans="1:22" s="8" customFormat="1" ht="27.95" customHeight="1" thickBot="1" x14ac:dyDescent="0.3">
      <c r="A123" s="57"/>
      <c r="B123" s="60"/>
      <c r="C123" s="60"/>
      <c r="D123" s="60"/>
      <c r="E123" s="60"/>
      <c r="F123" s="60"/>
      <c r="G123" s="60"/>
      <c r="H123" s="60"/>
      <c r="I123" s="17"/>
      <c r="J123" s="17"/>
      <c r="K123" s="51"/>
      <c r="L123" s="18" t="str">
        <f>IF(TRIM(K123)="","",LOOKUP(K123,Datos!$L$8:$L$33,Datos!$J$8:$J$33))</f>
        <v/>
      </c>
      <c r="M123" s="18" t="str">
        <f>IF(TRIM(K123)="","",LOOKUP(K123, Datos!$L$8:$L$33,Datos!$K$8:$K$33))</f>
        <v/>
      </c>
      <c r="N123" s="19"/>
      <c r="O123" s="20"/>
      <c r="P123" s="20"/>
      <c r="Q123" s="18"/>
      <c r="R123" s="18"/>
      <c r="S123" s="63"/>
      <c r="T123" s="66"/>
      <c r="U123" s="70"/>
      <c r="V123" s="31" t="str">
        <f>IF(TRIM(J123)="","",IF(AND(N123="SI", G119="CUARTO NIVEL PHD"),1.5,IF(AND(N123="SI",G119="CUARTO NIVEL MAESTRIA"),1,0)))</f>
        <v/>
      </c>
    </row>
    <row r="124" spans="1:22" s="8" customFormat="1" ht="27.95" customHeight="1" x14ac:dyDescent="0.25">
      <c r="A124" s="55" t="s">
        <v>118</v>
      </c>
      <c r="B124" s="58"/>
      <c r="C124" s="58"/>
      <c r="D124" s="58"/>
      <c r="E124" s="58"/>
      <c r="F124" s="58"/>
      <c r="G124" s="58"/>
      <c r="H124" s="58"/>
      <c r="I124" s="3"/>
      <c r="J124" s="3"/>
      <c r="K124" s="48"/>
      <c r="L124" s="4" t="str">
        <f>IF(TRIM(K124)="","",LOOKUP(K124,Datos!$L$8:$L$33,Datos!$J$8:$J$33))</f>
        <v/>
      </c>
      <c r="M124" s="4" t="str">
        <f>IF(TRIM(K124)="","",LOOKUP(K124, Datos!$L$8:$L$33,Datos!$K$8:$K$33))</f>
        <v/>
      </c>
      <c r="N124" s="5"/>
      <c r="O124" s="6"/>
      <c r="P124" s="6"/>
      <c r="Q124" s="7"/>
      <c r="R124" s="7"/>
      <c r="S124" s="61">
        <f>SUM(R124:R128)</f>
        <v>0</v>
      </c>
      <c r="T124" s="64"/>
      <c r="U124" s="67"/>
      <c r="V124" s="29" t="str">
        <f>IF(TRIM(J124)="","",IF(AND(N124="SI", G124="CUARTO NIVEL PHD"),1.5,IF(AND(N124="SI",G124="CUARTO NIVEL MAESTRIA"),1,0)))</f>
        <v/>
      </c>
    </row>
    <row r="125" spans="1:22" s="8" customFormat="1" ht="27.95" customHeight="1" x14ac:dyDescent="0.25">
      <c r="A125" s="56"/>
      <c r="B125" s="59"/>
      <c r="C125" s="59"/>
      <c r="D125" s="59"/>
      <c r="E125" s="59"/>
      <c r="F125" s="59"/>
      <c r="G125" s="59"/>
      <c r="H125" s="59"/>
      <c r="I125" s="9"/>
      <c r="J125" s="9"/>
      <c r="K125" s="49"/>
      <c r="L125" s="10" t="str">
        <f>IF(TRIM(K125)="","",LOOKUP(K125,Datos!$L$8:$L$33,Datos!$J$8:$J$33))</f>
        <v/>
      </c>
      <c r="M125" s="10" t="str">
        <f>IF(TRIM(K125)="","",LOOKUP(K125, Datos!$L$8:$L$33,Datos!$K$8:$K$33))</f>
        <v/>
      </c>
      <c r="N125" s="11"/>
      <c r="O125" s="12"/>
      <c r="P125" s="12"/>
      <c r="Q125" s="10"/>
      <c r="R125" s="10"/>
      <c r="S125" s="62"/>
      <c r="T125" s="65"/>
      <c r="U125" s="68"/>
      <c r="V125" s="30" t="str">
        <f>IF(TRIM(J125)="","",IF(AND(N125="SI", G124="CUARTO NIVEL PHD"),1.5,IF(AND(N125="SI",G124="CUARTO NIVEL MAESTRIA"),1,0)))</f>
        <v/>
      </c>
    </row>
    <row r="126" spans="1:22" s="8" customFormat="1" ht="27.95" customHeight="1" x14ac:dyDescent="0.25">
      <c r="A126" s="56"/>
      <c r="B126" s="59"/>
      <c r="C126" s="59"/>
      <c r="D126" s="59"/>
      <c r="E126" s="59"/>
      <c r="F126" s="59"/>
      <c r="G126" s="59"/>
      <c r="H126" s="59"/>
      <c r="I126" s="13"/>
      <c r="J126" s="13"/>
      <c r="K126" s="49"/>
      <c r="L126" s="10" t="str">
        <f>IF(TRIM(K126)="","",LOOKUP(K126,Datos!$L$8:$L$33,Datos!$J$8:$J$33))</f>
        <v/>
      </c>
      <c r="M126" s="10" t="str">
        <f>IF(TRIM(K126)="","",LOOKUP(K126, Datos!$L$8:$L$33,Datos!$K$8:$K$33))</f>
        <v/>
      </c>
      <c r="N126" s="14"/>
      <c r="O126" s="15"/>
      <c r="P126" s="15"/>
      <c r="Q126" s="16"/>
      <c r="R126" s="16"/>
      <c r="S126" s="62"/>
      <c r="T126" s="65"/>
      <c r="U126" s="69"/>
      <c r="V126" s="30" t="str">
        <f>IF(TRIM(J126)="","",IF(AND(N126="SI", G124="CUARTO NIVEL PHD"),1.5,IF(AND(N126="SI",G124="CUARTO NIVEL MAESTRIA"),1,0)))</f>
        <v/>
      </c>
    </row>
    <row r="127" spans="1:22" s="8" customFormat="1" ht="27.95" customHeight="1" x14ac:dyDescent="0.25">
      <c r="A127" s="56"/>
      <c r="B127" s="59"/>
      <c r="C127" s="59"/>
      <c r="D127" s="59"/>
      <c r="E127" s="59"/>
      <c r="F127" s="59"/>
      <c r="G127" s="59"/>
      <c r="H127" s="59"/>
      <c r="I127" s="13"/>
      <c r="J127" s="13"/>
      <c r="K127" s="50"/>
      <c r="L127" s="10" t="str">
        <f>IF(TRIM(K127)="","",LOOKUP(K127,Datos!$L$8:$L$33,Datos!$J$8:$J$33))</f>
        <v/>
      </c>
      <c r="M127" s="10" t="str">
        <f>IF(TRIM(K127)="","",LOOKUP(K127, Datos!$L$8:$L$33,Datos!$K$8:$K$33))</f>
        <v/>
      </c>
      <c r="N127" s="14"/>
      <c r="O127" s="15"/>
      <c r="P127" s="15"/>
      <c r="Q127" s="16"/>
      <c r="R127" s="16"/>
      <c r="S127" s="62"/>
      <c r="T127" s="65"/>
      <c r="U127" s="69"/>
      <c r="V127" s="30" t="str">
        <f>IF(TRIM(J127)="","",IF(AND(N127="SI", G124="CUARTO NIVEL PHD"),1.5,IF(AND(N127="SI",G124="CUARTO NIVEL MAESTRIA"),1,0)))</f>
        <v/>
      </c>
    </row>
    <row r="128" spans="1:22" s="8" customFormat="1" ht="27.95" customHeight="1" thickBot="1" x14ac:dyDescent="0.3">
      <c r="A128" s="57"/>
      <c r="B128" s="60"/>
      <c r="C128" s="60"/>
      <c r="D128" s="60"/>
      <c r="E128" s="60"/>
      <c r="F128" s="60"/>
      <c r="G128" s="60"/>
      <c r="H128" s="60"/>
      <c r="I128" s="17"/>
      <c r="J128" s="17"/>
      <c r="K128" s="51"/>
      <c r="L128" s="18" t="str">
        <f>IF(TRIM(K128)="","",LOOKUP(K128,Datos!$L$8:$L$33,Datos!$J$8:$J$33))</f>
        <v/>
      </c>
      <c r="M128" s="18" t="str">
        <f>IF(TRIM(K128)="","",LOOKUP(K128, Datos!$L$8:$L$33,Datos!$K$8:$K$33))</f>
        <v/>
      </c>
      <c r="N128" s="19"/>
      <c r="O128" s="20"/>
      <c r="P128" s="20"/>
      <c r="Q128" s="18"/>
      <c r="R128" s="18"/>
      <c r="S128" s="63"/>
      <c r="T128" s="66"/>
      <c r="U128" s="70"/>
      <c r="V128" s="31" t="str">
        <f>IF(TRIM(J128)="","",IF(AND(N128="SI", G124="CUARTO NIVEL PHD"),1.5,IF(AND(N128="SI",G124="CUARTO NIVEL MAESTRIA"),1,0)))</f>
        <v/>
      </c>
    </row>
    <row r="129" spans="1:22" s="8" customFormat="1" ht="27.95" customHeight="1" x14ac:dyDescent="0.25">
      <c r="A129" s="55" t="s">
        <v>119</v>
      </c>
      <c r="B129" s="58"/>
      <c r="C129" s="58"/>
      <c r="D129" s="58"/>
      <c r="E129" s="58"/>
      <c r="F129" s="58"/>
      <c r="G129" s="58"/>
      <c r="H129" s="58"/>
      <c r="I129" s="3"/>
      <c r="J129" s="3"/>
      <c r="K129" s="48"/>
      <c r="L129" s="4" t="str">
        <f>IF(TRIM(K129)="","",LOOKUP(K129,Datos!$L$8:$L$33,Datos!$J$8:$J$33))</f>
        <v/>
      </c>
      <c r="M129" s="4" t="str">
        <f>IF(TRIM(K129)="","",LOOKUP(K129, Datos!$L$8:$L$33,Datos!$K$8:$K$33))</f>
        <v/>
      </c>
      <c r="N129" s="5"/>
      <c r="O129" s="6"/>
      <c r="P129" s="6"/>
      <c r="Q129" s="7"/>
      <c r="R129" s="7"/>
      <c r="S129" s="61">
        <f>SUM(R129:R133)</f>
        <v>0</v>
      </c>
      <c r="T129" s="64"/>
      <c r="U129" s="67"/>
      <c r="V129" s="29" t="str">
        <f>IF(TRIM(J129)="","",IF(AND(N129="SI", G129="CUARTO NIVEL PHD"),1.5,IF(AND(N129="SI",G129="CUARTO NIVEL MAESTRIA"),1,0)))</f>
        <v/>
      </c>
    </row>
    <row r="130" spans="1:22" s="8" customFormat="1" ht="27.95" customHeight="1" x14ac:dyDescent="0.25">
      <c r="A130" s="56"/>
      <c r="B130" s="59"/>
      <c r="C130" s="59"/>
      <c r="D130" s="59"/>
      <c r="E130" s="59"/>
      <c r="F130" s="59"/>
      <c r="G130" s="59"/>
      <c r="H130" s="59"/>
      <c r="I130" s="9"/>
      <c r="J130" s="9"/>
      <c r="K130" s="49"/>
      <c r="L130" s="10" t="str">
        <f>IF(TRIM(K130)="","",LOOKUP(K130,Datos!$L$8:$L$33,Datos!$J$8:$J$33))</f>
        <v/>
      </c>
      <c r="M130" s="10" t="str">
        <f>IF(TRIM(K130)="","",LOOKUP(K130, Datos!$L$8:$L$33,Datos!$K$8:$K$33))</f>
        <v/>
      </c>
      <c r="N130" s="11"/>
      <c r="O130" s="12"/>
      <c r="P130" s="12"/>
      <c r="Q130" s="10"/>
      <c r="R130" s="10"/>
      <c r="S130" s="62"/>
      <c r="T130" s="65"/>
      <c r="U130" s="68"/>
      <c r="V130" s="30" t="str">
        <f>IF(TRIM(J130)="","",IF(AND(N130="SI", G129="CUARTO NIVEL PHD"),1.5,IF(AND(N130="SI",G129="CUARTO NIVEL MAESTRIA"),1,0)))</f>
        <v/>
      </c>
    </row>
    <row r="131" spans="1:22" s="8" customFormat="1" ht="27.95" customHeight="1" x14ac:dyDescent="0.25">
      <c r="A131" s="56"/>
      <c r="B131" s="59"/>
      <c r="C131" s="59"/>
      <c r="D131" s="59"/>
      <c r="E131" s="59"/>
      <c r="F131" s="59"/>
      <c r="G131" s="59"/>
      <c r="H131" s="59"/>
      <c r="I131" s="13"/>
      <c r="J131" s="13"/>
      <c r="K131" s="49"/>
      <c r="L131" s="10" t="str">
        <f>IF(TRIM(K131)="","",LOOKUP(K131,Datos!$L$8:$L$33,Datos!$J$8:$J$33))</f>
        <v/>
      </c>
      <c r="M131" s="10" t="str">
        <f>IF(TRIM(K131)="","",LOOKUP(K131, Datos!$L$8:$L$33,Datos!$K$8:$K$33))</f>
        <v/>
      </c>
      <c r="N131" s="14"/>
      <c r="O131" s="15"/>
      <c r="P131" s="15"/>
      <c r="Q131" s="16"/>
      <c r="R131" s="16"/>
      <c r="S131" s="62"/>
      <c r="T131" s="65"/>
      <c r="U131" s="69"/>
      <c r="V131" s="30" t="str">
        <f>IF(TRIM(J131)="","",IF(AND(N131="SI", G129="CUARTO NIVEL PHD"),1.5,IF(AND(N131="SI",G129="CUARTO NIVEL MAESTRIA"),1,0)))</f>
        <v/>
      </c>
    </row>
    <row r="132" spans="1:22" s="8" customFormat="1" ht="27.95" customHeight="1" x14ac:dyDescent="0.25">
      <c r="A132" s="56"/>
      <c r="B132" s="59"/>
      <c r="C132" s="59"/>
      <c r="D132" s="59"/>
      <c r="E132" s="59"/>
      <c r="F132" s="59"/>
      <c r="G132" s="59"/>
      <c r="H132" s="59"/>
      <c r="I132" s="13"/>
      <c r="J132" s="13"/>
      <c r="K132" s="50"/>
      <c r="L132" s="10" t="str">
        <f>IF(TRIM(K132)="","",LOOKUP(K132,Datos!$L$8:$L$33,Datos!$J$8:$J$33))</f>
        <v/>
      </c>
      <c r="M132" s="10" t="str">
        <f>IF(TRIM(K132)="","",LOOKUP(K132, Datos!$L$8:$L$33,Datos!$K$8:$K$33))</f>
        <v/>
      </c>
      <c r="N132" s="14"/>
      <c r="O132" s="15"/>
      <c r="P132" s="15"/>
      <c r="Q132" s="16"/>
      <c r="R132" s="16"/>
      <c r="S132" s="62"/>
      <c r="T132" s="65"/>
      <c r="U132" s="69"/>
      <c r="V132" s="30" t="str">
        <f>IF(TRIM(J132)="","",IF(AND(N132="SI", G129="CUARTO NIVEL PHD"),1.5,IF(AND(N132="SI",G129="CUARTO NIVEL MAESTRIA"),1,0)))</f>
        <v/>
      </c>
    </row>
    <row r="133" spans="1:22" s="8" customFormat="1" ht="27.95" customHeight="1" thickBot="1" x14ac:dyDescent="0.3">
      <c r="A133" s="57"/>
      <c r="B133" s="60"/>
      <c r="C133" s="60"/>
      <c r="D133" s="60"/>
      <c r="E133" s="60"/>
      <c r="F133" s="60"/>
      <c r="G133" s="60"/>
      <c r="H133" s="60"/>
      <c r="I133" s="17"/>
      <c r="J133" s="17"/>
      <c r="K133" s="51"/>
      <c r="L133" s="18" t="str">
        <f>IF(TRIM(K133)="","",LOOKUP(K133,Datos!$L$8:$L$33,Datos!$J$8:$J$33))</f>
        <v/>
      </c>
      <c r="M133" s="18" t="str">
        <f>IF(TRIM(K133)="","",LOOKUP(K133, Datos!$L$8:$L$33,Datos!$K$8:$K$33))</f>
        <v/>
      </c>
      <c r="N133" s="19"/>
      <c r="O133" s="20"/>
      <c r="P133" s="20"/>
      <c r="Q133" s="18"/>
      <c r="R133" s="18"/>
      <c r="S133" s="63"/>
      <c r="T133" s="66"/>
      <c r="U133" s="70"/>
      <c r="V133" s="31" t="str">
        <f>IF(TRIM(J133)="","",IF(AND(N133="SI", G129="CUARTO NIVEL PHD"),1.5,IF(AND(N133="SI",G129="CUARTO NIVEL MAESTRIA"),1,0)))</f>
        <v/>
      </c>
    </row>
    <row r="134" spans="1:22" s="8" customFormat="1" ht="27.95" customHeight="1" x14ac:dyDescent="0.25">
      <c r="A134" s="55" t="s">
        <v>120</v>
      </c>
      <c r="B134" s="58"/>
      <c r="C134" s="58"/>
      <c r="D134" s="58"/>
      <c r="E134" s="58"/>
      <c r="F134" s="58"/>
      <c r="G134" s="58"/>
      <c r="H134" s="58"/>
      <c r="I134" s="3"/>
      <c r="J134" s="3"/>
      <c r="K134" s="48"/>
      <c r="L134" s="4" t="str">
        <f>IF(TRIM(K134)="","",LOOKUP(K134,Datos!$L$8:$L$33,Datos!$J$8:$J$33))</f>
        <v/>
      </c>
      <c r="M134" s="4" t="str">
        <f>IF(TRIM(K134)="","",LOOKUP(K134, Datos!$L$8:$L$33,Datos!$K$8:$K$33))</f>
        <v/>
      </c>
      <c r="N134" s="5"/>
      <c r="O134" s="6"/>
      <c r="P134" s="6"/>
      <c r="Q134" s="7"/>
      <c r="R134" s="7"/>
      <c r="S134" s="61">
        <f>SUM(R134:R138)</f>
        <v>0</v>
      </c>
      <c r="T134" s="64"/>
      <c r="U134" s="67"/>
      <c r="V134" s="29" t="str">
        <f>IF(TRIM(J134)="","",IF(AND(N134="SI", G134="CUARTO NIVEL PHD"),1.5,IF(AND(N134="SI",G134="CUARTO NIVEL MAESTRIA"),1,0)))</f>
        <v/>
      </c>
    </row>
    <row r="135" spans="1:22" s="8" customFormat="1" ht="27.95" customHeight="1" x14ac:dyDescent="0.25">
      <c r="A135" s="56"/>
      <c r="B135" s="59"/>
      <c r="C135" s="59"/>
      <c r="D135" s="59"/>
      <c r="E135" s="59"/>
      <c r="F135" s="59"/>
      <c r="G135" s="59"/>
      <c r="H135" s="59"/>
      <c r="I135" s="9"/>
      <c r="J135" s="9"/>
      <c r="K135" s="49"/>
      <c r="L135" s="10" t="str">
        <f>IF(TRIM(K135)="","",LOOKUP(K135,Datos!$L$8:$L$33,Datos!$J$8:$J$33))</f>
        <v/>
      </c>
      <c r="M135" s="10" t="str">
        <f>IF(TRIM(K135)="","",LOOKUP(K135, Datos!$L$8:$L$33,Datos!$K$8:$K$33))</f>
        <v/>
      </c>
      <c r="N135" s="11"/>
      <c r="O135" s="12"/>
      <c r="P135" s="12"/>
      <c r="Q135" s="10"/>
      <c r="R135" s="10"/>
      <c r="S135" s="62"/>
      <c r="T135" s="65"/>
      <c r="U135" s="68"/>
      <c r="V135" s="30" t="str">
        <f>IF(TRIM(J135)="","",IF(AND(N135="SI", G134="CUARTO NIVEL PHD"),1.5,IF(AND(N135="SI",G134="CUARTO NIVEL MAESTRIA"),1,0)))</f>
        <v/>
      </c>
    </row>
    <row r="136" spans="1:22" s="8" customFormat="1" ht="27.95" customHeight="1" x14ac:dyDescent="0.25">
      <c r="A136" s="56"/>
      <c r="B136" s="59"/>
      <c r="C136" s="59"/>
      <c r="D136" s="59"/>
      <c r="E136" s="59"/>
      <c r="F136" s="59"/>
      <c r="G136" s="59"/>
      <c r="H136" s="59"/>
      <c r="I136" s="13"/>
      <c r="J136" s="13"/>
      <c r="K136" s="49"/>
      <c r="L136" s="10" t="str">
        <f>IF(TRIM(K136)="","",LOOKUP(K136,Datos!$L$8:$L$33,Datos!$J$8:$J$33))</f>
        <v/>
      </c>
      <c r="M136" s="10" t="str">
        <f>IF(TRIM(K136)="","",LOOKUP(K136, Datos!$L$8:$L$33,Datos!$K$8:$K$33))</f>
        <v/>
      </c>
      <c r="N136" s="14"/>
      <c r="O136" s="15"/>
      <c r="P136" s="15"/>
      <c r="Q136" s="16"/>
      <c r="R136" s="16"/>
      <c r="S136" s="62"/>
      <c r="T136" s="65"/>
      <c r="U136" s="69"/>
      <c r="V136" s="30" t="str">
        <f>IF(TRIM(J136)="","",IF(AND(N136="SI", G134="CUARTO NIVEL PHD"),1.5,IF(AND(N136="SI",G134="CUARTO NIVEL MAESTRIA"),1,0)))</f>
        <v/>
      </c>
    </row>
    <row r="137" spans="1:22" s="8" customFormat="1" ht="27.95" customHeight="1" x14ac:dyDescent="0.25">
      <c r="A137" s="56"/>
      <c r="B137" s="59"/>
      <c r="C137" s="59"/>
      <c r="D137" s="59"/>
      <c r="E137" s="59"/>
      <c r="F137" s="59"/>
      <c r="G137" s="59"/>
      <c r="H137" s="59"/>
      <c r="I137" s="13"/>
      <c r="J137" s="13"/>
      <c r="K137" s="50"/>
      <c r="L137" s="10" t="str">
        <f>IF(TRIM(K137)="","",LOOKUP(K137,Datos!$L$8:$L$33,Datos!$J$8:$J$33))</f>
        <v/>
      </c>
      <c r="M137" s="10" t="str">
        <f>IF(TRIM(K137)="","",LOOKUP(K137, Datos!$L$8:$L$33,Datos!$K$8:$K$33))</f>
        <v/>
      </c>
      <c r="N137" s="14"/>
      <c r="O137" s="15"/>
      <c r="P137" s="15"/>
      <c r="Q137" s="16"/>
      <c r="R137" s="16"/>
      <c r="S137" s="62"/>
      <c r="T137" s="65"/>
      <c r="U137" s="69"/>
      <c r="V137" s="30" t="str">
        <f>IF(TRIM(J137)="","",IF(AND(N137="SI", G134="CUARTO NIVEL PHD"),1.5,IF(AND(N137="SI",G134="CUARTO NIVEL MAESTRIA"),1,0)))</f>
        <v/>
      </c>
    </row>
    <row r="138" spans="1:22" s="8" customFormat="1" ht="27.95" customHeight="1" thickBot="1" x14ac:dyDescent="0.3">
      <c r="A138" s="57"/>
      <c r="B138" s="60"/>
      <c r="C138" s="60"/>
      <c r="D138" s="60"/>
      <c r="E138" s="60"/>
      <c r="F138" s="60"/>
      <c r="G138" s="60"/>
      <c r="H138" s="60"/>
      <c r="I138" s="17"/>
      <c r="J138" s="17"/>
      <c r="K138" s="51"/>
      <c r="L138" s="18" t="str">
        <f>IF(TRIM(K138)="","",LOOKUP(K138,Datos!$L$8:$L$33,Datos!$J$8:$J$33))</f>
        <v/>
      </c>
      <c r="M138" s="18" t="str">
        <f>IF(TRIM(K138)="","",LOOKUP(K138, Datos!$L$8:$L$33,Datos!$K$8:$K$33))</f>
        <v/>
      </c>
      <c r="N138" s="19"/>
      <c r="O138" s="20"/>
      <c r="P138" s="20"/>
      <c r="Q138" s="18"/>
      <c r="R138" s="18"/>
      <c r="S138" s="63"/>
      <c r="T138" s="66"/>
      <c r="U138" s="70"/>
      <c r="V138" s="31" t="str">
        <f>IF(TRIM(J138)="","",IF(AND(N138="SI", G134="CUARTO NIVEL PHD"),1.5,IF(AND(N138="SI",G134="CUARTO NIVEL MAESTRIA"),1,0)))</f>
        <v/>
      </c>
    </row>
    <row r="139" spans="1:22" s="8" customFormat="1" ht="27.95" customHeight="1" x14ac:dyDescent="0.25">
      <c r="A139" s="55" t="s">
        <v>121</v>
      </c>
      <c r="B139" s="58"/>
      <c r="C139" s="58"/>
      <c r="D139" s="58"/>
      <c r="E139" s="58"/>
      <c r="F139" s="58"/>
      <c r="G139" s="58"/>
      <c r="H139" s="58"/>
      <c r="I139" s="3"/>
      <c r="J139" s="3"/>
      <c r="K139" s="48"/>
      <c r="L139" s="4" t="str">
        <f>IF(TRIM(K139)="","",LOOKUP(K139,Datos!$L$8:$L$33,Datos!$J$8:$J$33))</f>
        <v/>
      </c>
      <c r="M139" s="4" t="str">
        <f>IF(TRIM(K139)="","",LOOKUP(K139, Datos!$L$8:$L$33,Datos!$K$8:$K$33))</f>
        <v/>
      </c>
      <c r="N139" s="5"/>
      <c r="O139" s="6"/>
      <c r="P139" s="6"/>
      <c r="Q139" s="7"/>
      <c r="R139" s="7"/>
      <c r="S139" s="61">
        <f>SUM(R139:R143)</f>
        <v>0</v>
      </c>
      <c r="T139" s="64"/>
      <c r="U139" s="67"/>
      <c r="V139" s="29" t="str">
        <f>IF(TRIM(J139)="","",IF(AND(N139="SI", G139="CUARTO NIVEL PHD"),1.5,IF(AND(N139="SI",G139="CUARTO NIVEL MAESTRIA"),1,0)))</f>
        <v/>
      </c>
    </row>
    <row r="140" spans="1:22" s="8" customFormat="1" ht="27.95" customHeight="1" x14ac:dyDescent="0.25">
      <c r="A140" s="56"/>
      <c r="B140" s="59"/>
      <c r="C140" s="59"/>
      <c r="D140" s="59"/>
      <c r="E140" s="59"/>
      <c r="F140" s="59"/>
      <c r="G140" s="59"/>
      <c r="H140" s="59"/>
      <c r="I140" s="9"/>
      <c r="J140" s="9"/>
      <c r="K140" s="49"/>
      <c r="L140" s="10" t="str">
        <f>IF(TRIM(K140)="","",LOOKUP(K140,Datos!$L$8:$L$33,Datos!$J$8:$J$33))</f>
        <v/>
      </c>
      <c r="M140" s="10" t="str">
        <f>IF(TRIM(K140)="","",LOOKUP(K140, Datos!$L$8:$L$33,Datos!$K$8:$K$33))</f>
        <v/>
      </c>
      <c r="N140" s="11"/>
      <c r="O140" s="12"/>
      <c r="P140" s="12"/>
      <c r="Q140" s="10"/>
      <c r="R140" s="10"/>
      <c r="S140" s="62"/>
      <c r="T140" s="65"/>
      <c r="U140" s="68"/>
      <c r="V140" s="30" t="str">
        <f>IF(TRIM(J140)="","",IF(AND(N140="SI", G139="CUARTO NIVEL PHD"),1.5,IF(AND(N140="SI",G139="CUARTO NIVEL MAESTRIA"),1,0)))</f>
        <v/>
      </c>
    </row>
    <row r="141" spans="1:22" s="8" customFormat="1" ht="27.95" customHeight="1" x14ac:dyDescent="0.25">
      <c r="A141" s="56"/>
      <c r="B141" s="59"/>
      <c r="C141" s="59"/>
      <c r="D141" s="59"/>
      <c r="E141" s="59"/>
      <c r="F141" s="59"/>
      <c r="G141" s="59"/>
      <c r="H141" s="59"/>
      <c r="I141" s="13"/>
      <c r="J141" s="13"/>
      <c r="K141" s="49"/>
      <c r="L141" s="10" t="str">
        <f>IF(TRIM(K141)="","",LOOKUP(K141,Datos!$L$8:$L$33,Datos!$J$8:$J$33))</f>
        <v/>
      </c>
      <c r="M141" s="10" t="str">
        <f>IF(TRIM(K141)="","",LOOKUP(K141, Datos!$L$8:$L$33,Datos!$K$8:$K$33))</f>
        <v/>
      </c>
      <c r="N141" s="14"/>
      <c r="O141" s="15"/>
      <c r="P141" s="15"/>
      <c r="Q141" s="16"/>
      <c r="R141" s="16"/>
      <c r="S141" s="62"/>
      <c r="T141" s="65"/>
      <c r="U141" s="69"/>
      <c r="V141" s="30" t="str">
        <f>IF(TRIM(J141)="","",IF(AND(N141="SI", G139="CUARTO NIVEL PHD"),1.5,IF(AND(N141="SI",G139="CUARTO NIVEL MAESTRIA"),1,0)))</f>
        <v/>
      </c>
    </row>
    <row r="142" spans="1:22" s="8" customFormat="1" ht="27.95" customHeight="1" x14ac:dyDescent="0.25">
      <c r="A142" s="56"/>
      <c r="B142" s="59"/>
      <c r="C142" s="59"/>
      <c r="D142" s="59"/>
      <c r="E142" s="59"/>
      <c r="F142" s="59"/>
      <c r="G142" s="59"/>
      <c r="H142" s="59"/>
      <c r="I142" s="13"/>
      <c r="J142" s="13"/>
      <c r="K142" s="50"/>
      <c r="L142" s="10" t="str">
        <f>IF(TRIM(K142)="","",LOOKUP(K142,Datos!$L$8:$L$33,Datos!$J$8:$J$33))</f>
        <v/>
      </c>
      <c r="M142" s="10" t="str">
        <f>IF(TRIM(K142)="","",LOOKUP(K142, Datos!$L$8:$L$33,Datos!$K$8:$K$33))</f>
        <v/>
      </c>
      <c r="N142" s="14"/>
      <c r="O142" s="15"/>
      <c r="P142" s="15"/>
      <c r="Q142" s="16"/>
      <c r="R142" s="16"/>
      <c r="S142" s="62"/>
      <c r="T142" s="65"/>
      <c r="U142" s="69"/>
      <c r="V142" s="30" t="str">
        <f>IF(TRIM(J142)="","",IF(AND(N142="SI", G139="CUARTO NIVEL PHD"),1.5,IF(AND(N142="SI",G139="CUARTO NIVEL MAESTRIA"),1,0)))</f>
        <v/>
      </c>
    </row>
    <row r="143" spans="1:22" s="8" customFormat="1" ht="27.95" customHeight="1" thickBot="1" x14ac:dyDescent="0.3">
      <c r="A143" s="57"/>
      <c r="B143" s="60"/>
      <c r="C143" s="60"/>
      <c r="D143" s="60"/>
      <c r="E143" s="60"/>
      <c r="F143" s="60"/>
      <c r="G143" s="60"/>
      <c r="H143" s="60"/>
      <c r="I143" s="17"/>
      <c r="J143" s="17"/>
      <c r="K143" s="51"/>
      <c r="L143" s="18" t="str">
        <f>IF(TRIM(K143)="","",LOOKUP(K143,Datos!$L$8:$L$33,Datos!$J$8:$J$33))</f>
        <v/>
      </c>
      <c r="M143" s="18" t="str">
        <f>IF(TRIM(K143)="","",LOOKUP(K143, Datos!$L$8:$L$33,Datos!$K$8:$K$33))</f>
        <v/>
      </c>
      <c r="N143" s="19"/>
      <c r="O143" s="20"/>
      <c r="P143" s="20"/>
      <c r="Q143" s="18"/>
      <c r="R143" s="18"/>
      <c r="S143" s="63"/>
      <c r="T143" s="66"/>
      <c r="U143" s="70"/>
      <c r="V143" s="31" t="str">
        <f>IF(TRIM(J143)="","",IF(AND(N143="SI", G139="CUARTO NIVEL PHD"),1.5,IF(AND(N143="SI",G139="CUARTO NIVEL MAESTRIA"),1,0)))</f>
        <v/>
      </c>
    </row>
    <row r="144" spans="1:22" s="8" customFormat="1" ht="27.95" customHeight="1" x14ac:dyDescent="0.25">
      <c r="A144" s="55" t="s">
        <v>122</v>
      </c>
      <c r="B144" s="58"/>
      <c r="C144" s="58"/>
      <c r="D144" s="58"/>
      <c r="E144" s="58"/>
      <c r="F144" s="58"/>
      <c r="G144" s="58"/>
      <c r="H144" s="58"/>
      <c r="I144" s="3"/>
      <c r="J144" s="3"/>
      <c r="K144" s="48"/>
      <c r="L144" s="4" t="str">
        <f>IF(TRIM(K144)="","",LOOKUP(K144,Datos!$L$8:$L$33,Datos!$J$8:$J$33))</f>
        <v/>
      </c>
      <c r="M144" s="4" t="str">
        <f>IF(TRIM(K144)="","",LOOKUP(K144, Datos!$L$8:$L$33,Datos!$K$8:$K$33))</f>
        <v/>
      </c>
      <c r="N144" s="5"/>
      <c r="O144" s="6"/>
      <c r="P144" s="6"/>
      <c r="Q144" s="7"/>
      <c r="R144" s="7"/>
      <c r="S144" s="61">
        <f>SUM(R144:R148)</f>
        <v>0</v>
      </c>
      <c r="T144" s="64"/>
      <c r="U144" s="67"/>
      <c r="V144" s="29" t="str">
        <f>IF(TRIM(J144)="","",IF(AND(N144="SI", G144="CUARTO NIVEL PHD"),1.5,IF(AND(N144="SI",G144="CUARTO NIVEL MAESTRIA"),1,0)))</f>
        <v/>
      </c>
    </row>
    <row r="145" spans="1:22" s="8" customFormat="1" ht="27.95" customHeight="1" x14ac:dyDescent="0.25">
      <c r="A145" s="56"/>
      <c r="B145" s="59"/>
      <c r="C145" s="59"/>
      <c r="D145" s="59"/>
      <c r="E145" s="59"/>
      <c r="F145" s="59"/>
      <c r="G145" s="59"/>
      <c r="H145" s="59"/>
      <c r="I145" s="9"/>
      <c r="J145" s="9"/>
      <c r="K145" s="49"/>
      <c r="L145" s="10" t="str">
        <f>IF(TRIM(K145)="","",LOOKUP(K145,Datos!$L$8:$L$33,Datos!$J$8:$J$33))</f>
        <v/>
      </c>
      <c r="M145" s="10" t="str">
        <f>IF(TRIM(K145)="","",LOOKUP(K145, Datos!$L$8:$L$33,Datos!$K$8:$K$33))</f>
        <v/>
      </c>
      <c r="N145" s="11"/>
      <c r="O145" s="12"/>
      <c r="P145" s="12"/>
      <c r="Q145" s="10"/>
      <c r="R145" s="10"/>
      <c r="S145" s="62"/>
      <c r="T145" s="65"/>
      <c r="U145" s="68"/>
      <c r="V145" s="30" t="str">
        <f>IF(TRIM(J145)="","",IF(AND(N145="SI", G144="CUARTO NIVEL PHD"),1.5,IF(AND(N145="SI",G144="CUARTO NIVEL MAESTRIA"),1,0)))</f>
        <v/>
      </c>
    </row>
    <row r="146" spans="1:22" s="8" customFormat="1" ht="27.95" customHeight="1" x14ac:dyDescent="0.25">
      <c r="A146" s="56"/>
      <c r="B146" s="59"/>
      <c r="C146" s="59"/>
      <c r="D146" s="59"/>
      <c r="E146" s="59"/>
      <c r="F146" s="59"/>
      <c r="G146" s="59"/>
      <c r="H146" s="59"/>
      <c r="I146" s="13"/>
      <c r="J146" s="13"/>
      <c r="K146" s="49"/>
      <c r="L146" s="10" t="str">
        <f>IF(TRIM(K146)="","",LOOKUP(K146,Datos!$L$8:$L$33,Datos!$J$8:$J$33))</f>
        <v/>
      </c>
      <c r="M146" s="10" t="str">
        <f>IF(TRIM(K146)="","",LOOKUP(K146, Datos!$L$8:$L$33,Datos!$K$8:$K$33))</f>
        <v/>
      </c>
      <c r="N146" s="14"/>
      <c r="O146" s="15"/>
      <c r="P146" s="15"/>
      <c r="Q146" s="16"/>
      <c r="R146" s="16"/>
      <c r="S146" s="62"/>
      <c r="T146" s="65"/>
      <c r="U146" s="69"/>
      <c r="V146" s="30" t="str">
        <f>IF(TRIM(J146)="","",IF(AND(N146="SI", G144="CUARTO NIVEL PHD"),1.5,IF(AND(N146="SI",G144="CUARTO NIVEL MAESTRIA"),1,0)))</f>
        <v/>
      </c>
    </row>
    <row r="147" spans="1:22" s="8" customFormat="1" ht="27.95" customHeight="1" x14ac:dyDescent="0.25">
      <c r="A147" s="56"/>
      <c r="B147" s="59"/>
      <c r="C147" s="59"/>
      <c r="D147" s="59"/>
      <c r="E147" s="59"/>
      <c r="F147" s="59"/>
      <c r="G147" s="59"/>
      <c r="H147" s="59"/>
      <c r="I147" s="13"/>
      <c r="J147" s="13"/>
      <c r="K147" s="50"/>
      <c r="L147" s="10" t="str">
        <f>IF(TRIM(K147)="","",LOOKUP(K147,Datos!$L$8:$L$33,Datos!$J$8:$J$33))</f>
        <v/>
      </c>
      <c r="M147" s="10" t="str">
        <f>IF(TRIM(K147)="","",LOOKUP(K147, Datos!$L$8:$L$33,Datos!$K$8:$K$33))</f>
        <v/>
      </c>
      <c r="N147" s="14"/>
      <c r="O147" s="15"/>
      <c r="P147" s="15"/>
      <c r="Q147" s="16"/>
      <c r="R147" s="16"/>
      <c r="S147" s="62"/>
      <c r="T147" s="65"/>
      <c r="U147" s="69"/>
      <c r="V147" s="30" t="str">
        <f>IF(TRIM(J147)="","",IF(AND(N147="SI", G144="CUARTO NIVEL PHD"),1.5,IF(AND(N147="SI",G144="CUARTO NIVEL MAESTRIA"),1,0)))</f>
        <v/>
      </c>
    </row>
    <row r="148" spans="1:22" s="8" customFormat="1" ht="27.95" customHeight="1" thickBot="1" x14ac:dyDescent="0.3">
      <c r="A148" s="57"/>
      <c r="B148" s="60"/>
      <c r="C148" s="60"/>
      <c r="D148" s="60"/>
      <c r="E148" s="60"/>
      <c r="F148" s="60"/>
      <c r="G148" s="60"/>
      <c r="H148" s="60"/>
      <c r="I148" s="17"/>
      <c r="J148" s="17"/>
      <c r="K148" s="51"/>
      <c r="L148" s="18" t="str">
        <f>IF(TRIM(K148)="","",LOOKUP(K148,Datos!$L$8:$L$33,Datos!$J$8:$J$33))</f>
        <v/>
      </c>
      <c r="M148" s="18" t="str">
        <f>IF(TRIM(K148)="","",LOOKUP(K148, Datos!$L$8:$L$33,Datos!$K$8:$K$33))</f>
        <v/>
      </c>
      <c r="N148" s="19"/>
      <c r="O148" s="20"/>
      <c r="P148" s="20"/>
      <c r="Q148" s="18"/>
      <c r="R148" s="18"/>
      <c r="S148" s="63"/>
      <c r="T148" s="66"/>
      <c r="U148" s="70"/>
      <c r="V148" s="31" t="str">
        <f>IF(TRIM(J148)="","",IF(AND(N148="SI", G144="CUARTO NIVEL PHD"),1.5,IF(AND(N148="SI",G144="CUARTO NIVEL MAESTRIA"),1,0)))</f>
        <v/>
      </c>
    </row>
    <row r="149" spans="1:22" s="8" customFormat="1" ht="27.95" customHeight="1" x14ac:dyDescent="0.25">
      <c r="A149" s="55" t="s">
        <v>123</v>
      </c>
      <c r="B149" s="58"/>
      <c r="C149" s="58"/>
      <c r="D149" s="58"/>
      <c r="E149" s="58"/>
      <c r="F149" s="58"/>
      <c r="G149" s="58"/>
      <c r="H149" s="58"/>
      <c r="I149" s="3"/>
      <c r="J149" s="3"/>
      <c r="K149" s="48"/>
      <c r="L149" s="4" t="str">
        <f>IF(TRIM(K149)="","",LOOKUP(K149,Datos!$L$8:$L$33,Datos!$J$8:$J$33))</f>
        <v/>
      </c>
      <c r="M149" s="4" t="str">
        <f>IF(TRIM(K149)="","",LOOKUP(K149, Datos!$L$8:$L$33,Datos!$K$8:$K$33))</f>
        <v/>
      </c>
      <c r="N149" s="5"/>
      <c r="O149" s="6"/>
      <c r="P149" s="6"/>
      <c r="Q149" s="7"/>
      <c r="R149" s="7"/>
      <c r="S149" s="61">
        <f>SUM(R149:R153)</f>
        <v>0</v>
      </c>
      <c r="T149" s="64"/>
      <c r="U149" s="67"/>
      <c r="V149" s="29" t="str">
        <f>IF(TRIM(J149)="","",IF(AND(N149="SI", G149="CUARTO NIVEL PHD"),1.5,IF(AND(N149="SI",G149="CUARTO NIVEL MAESTRIA"),1,0)))</f>
        <v/>
      </c>
    </row>
    <row r="150" spans="1:22" s="8" customFormat="1" ht="27.95" customHeight="1" x14ac:dyDescent="0.25">
      <c r="A150" s="56"/>
      <c r="B150" s="59"/>
      <c r="C150" s="59"/>
      <c r="D150" s="59"/>
      <c r="E150" s="59"/>
      <c r="F150" s="59"/>
      <c r="G150" s="59"/>
      <c r="H150" s="59"/>
      <c r="I150" s="9"/>
      <c r="J150" s="9"/>
      <c r="K150" s="49"/>
      <c r="L150" s="10" t="str">
        <f>IF(TRIM(K150)="","",LOOKUP(K150,Datos!$L$8:$L$33,Datos!$J$8:$J$33))</f>
        <v/>
      </c>
      <c r="M150" s="10" t="str">
        <f>IF(TRIM(K150)="","",LOOKUP(K150, Datos!$L$8:$L$33,Datos!$K$8:$K$33))</f>
        <v/>
      </c>
      <c r="N150" s="11"/>
      <c r="O150" s="12"/>
      <c r="P150" s="12"/>
      <c r="Q150" s="10"/>
      <c r="R150" s="10"/>
      <c r="S150" s="62"/>
      <c r="T150" s="65"/>
      <c r="U150" s="68"/>
      <c r="V150" s="30" t="str">
        <f>IF(TRIM(J150)="","",IF(AND(N150="SI", G149="CUARTO NIVEL PHD"),1.5,IF(AND(N150="SI",G149="CUARTO NIVEL MAESTRIA"),1,0)))</f>
        <v/>
      </c>
    </row>
    <row r="151" spans="1:22" s="8" customFormat="1" ht="27.95" customHeight="1" x14ac:dyDescent="0.25">
      <c r="A151" s="56"/>
      <c r="B151" s="59"/>
      <c r="C151" s="59"/>
      <c r="D151" s="59"/>
      <c r="E151" s="59"/>
      <c r="F151" s="59"/>
      <c r="G151" s="59"/>
      <c r="H151" s="59"/>
      <c r="I151" s="13"/>
      <c r="J151" s="13"/>
      <c r="K151" s="49"/>
      <c r="L151" s="10" t="str">
        <f>IF(TRIM(K151)="","",LOOKUP(K151,Datos!$L$8:$L$33,Datos!$J$8:$J$33))</f>
        <v/>
      </c>
      <c r="M151" s="10" t="str">
        <f>IF(TRIM(K151)="","",LOOKUP(K151, Datos!$L$8:$L$33,Datos!$K$8:$K$33))</f>
        <v/>
      </c>
      <c r="N151" s="14"/>
      <c r="O151" s="15"/>
      <c r="P151" s="15"/>
      <c r="Q151" s="16"/>
      <c r="R151" s="16"/>
      <c r="S151" s="62"/>
      <c r="T151" s="65"/>
      <c r="U151" s="69"/>
      <c r="V151" s="30" t="str">
        <f>IF(TRIM(J151)="","",IF(AND(N151="SI", G149="CUARTO NIVEL PHD"),1.5,IF(AND(N151="SI",G149="CUARTO NIVEL MAESTRIA"),1,0)))</f>
        <v/>
      </c>
    </row>
    <row r="152" spans="1:22" s="8" customFormat="1" ht="27.95" customHeight="1" x14ac:dyDescent="0.25">
      <c r="A152" s="56"/>
      <c r="B152" s="59"/>
      <c r="C152" s="59"/>
      <c r="D152" s="59"/>
      <c r="E152" s="59"/>
      <c r="F152" s="59"/>
      <c r="G152" s="59"/>
      <c r="H152" s="59"/>
      <c r="I152" s="13"/>
      <c r="J152" s="13"/>
      <c r="K152" s="50"/>
      <c r="L152" s="10" t="str">
        <f>IF(TRIM(K152)="","",LOOKUP(K152,Datos!$L$8:$L$33,Datos!$J$8:$J$33))</f>
        <v/>
      </c>
      <c r="M152" s="10" t="str">
        <f>IF(TRIM(K152)="","",LOOKUP(K152, Datos!$L$8:$L$33,Datos!$K$8:$K$33))</f>
        <v/>
      </c>
      <c r="N152" s="14"/>
      <c r="O152" s="15"/>
      <c r="P152" s="15"/>
      <c r="Q152" s="16"/>
      <c r="R152" s="16"/>
      <c r="S152" s="62"/>
      <c r="T152" s="65"/>
      <c r="U152" s="69"/>
      <c r="V152" s="30" t="str">
        <f>IF(TRIM(J152)="","",IF(AND(N152="SI", G149="CUARTO NIVEL PHD"),1.5,IF(AND(N152="SI",G149="CUARTO NIVEL MAESTRIA"),1,0)))</f>
        <v/>
      </c>
    </row>
    <row r="153" spans="1:22" s="8" customFormat="1" ht="27.95" customHeight="1" thickBot="1" x14ac:dyDescent="0.3">
      <c r="A153" s="57"/>
      <c r="B153" s="60"/>
      <c r="C153" s="60"/>
      <c r="D153" s="60"/>
      <c r="E153" s="60"/>
      <c r="F153" s="60"/>
      <c r="G153" s="60"/>
      <c r="H153" s="60"/>
      <c r="I153" s="17"/>
      <c r="J153" s="17"/>
      <c r="K153" s="51"/>
      <c r="L153" s="18" t="str">
        <f>IF(TRIM(K153)="","",LOOKUP(K153,Datos!$L$8:$L$33,Datos!$J$8:$J$33))</f>
        <v/>
      </c>
      <c r="M153" s="18" t="str">
        <f>IF(TRIM(K153)="","",LOOKUP(K153, Datos!$L$8:$L$33,Datos!$K$8:$K$33))</f>
        <v/>
      </c>
      <c r="N153" s="19"/>
      <c r="O153" s="20"/>
      <c r="P153" s="20"/>
      <c r="Q153" s="18"/>
      <c r="R153" s="18"/>
      <c r="S153" s="63"/>
      <c r="T153" s="66"/>
      <c r="U153" s="70"/>
      <c r="V153" s="31" t="str">
        <f>IF(TRIM(J153)="","",IF(AND(N153="SI", G149="CUARTO NIVEL PHD"),1.5,IF(AND(N153="SI",G149="CUARTO NIVEL MAESTRIA"),1,0)))</f>
        <v/>
      </c>
    </row>
    <row r="154" spans="1:22" s="8" customFormat="1" ht="27.95" customHeight="1" x14ac:dyDescent="0.25">
      <c r="A154" s="55" t="s">
        <v>124</v>
      </c>
      <c r="B154" s="58"/>
      <c r="C154" s="58"/>
      <c r="D154" s="58"/>
      <c r="E154" s="58"/>
      <c r="F154" s="58"/>
      <c r="G154" s="58"/>
      <c r="H154" s="58"/>
      <c r="I154" s="3"/>
      <c r="J154" s="3"/>
      <c r="K154" s="48"/>
      <c r="L154" s="4" t="str">
        <f>IF(TRIM(K154)="","",LOOKUP(K154,Datos!$L$8:$L$33,Datos!$J$8:$J$33))</f>
        <v/>
      </c>
      <c r="M154" s="4" t="str">
        <f>IF(TRIM(K154)="","",LOOKUP(K154, Datos!$L$8:$L$33,Datos!$K$8:$K$33))</f>
        <v/>
      </c>
      <c r="N154" s="5"/>
      <c r="O154" s="6"/>
      <c r="P154" s="6"/>
      <c r="Q154" s="7"/>
      <c r="R154" s="7"/>
      <c r="S154" s="61">
        <f>SUM(R154:R158)</f>
        <v>0</v>
      </c>
      <c r="T154" s="64"/>
      <c r="U154" s="67"/>
      <c r="V154" s="29" t="str">
        <f>IF(TRIM(J154)="","",IF(AND(N154="SI", G154="CUARTO NIVEL PHD"),1.5,IF(AND(N154="SI",G154="CUARTO NIVEL MAESTRIA"),1,0)))</f>
        <v/>
      </c>
    </row>
    <row r="155" spans="1:22" s="8" customFormat="1" ht="27.95" customHeight="1" x14ac:dyDescent="0.25">
      <c r="A155" s="56"/>
      <c r="B155" s="59"/>
      <c r="C155" s="59"/>
      <c r="D155" s="59"/>
      <c r="E155" s="59"/>
      <c r="F155" s="59"/>
      <c r="G155" s="59"/>
      <c r="H155" s="59"/>
      <c r="I155" s="9"/>
      <c r="J155" s="9"/>
      <c r="K155" s="49"/>
      <c r="L155" s="10" t="str">
        <f>IF(TRIM(K155)="","",LOOKUP(K155,Datos!$L$8:$L$33,Datos!$J$8:$J$33))</f>
        <v/>
      </c>
      <c r="M155" s="10" t="str">
        <f>IF(TRIM(K155)="","",LOOKUP(K155, Datos!$L$8:$L$33,Datos!$K$8:$K$33))</f>
        <v/>
      </c>
      <c r="N155" s="11"/>
      <c r="O155" s="12"/>
      <c r="P155" s="12"/>
      <c r="Q155" s="10"/>
      <c r="R155" s="10"/>
      <c r="S155" s="62"/>
      <c r="T155" s="65"/>
      <c r="U155" s="68"/>
      <c r="V155" s="30" t="str">
        <f>IF(TRIM(J155)="","",IF(AND(N155="SI", G154="CUARTO NIVEL PHD"),1.5,IF(AND(N155="SI",G154="CUARTO NIVEL MAESTRIA"),1,0)))</f>
        <v/>
      </c>
    </row>
    <row r="156" spans="1:22" s="8" customFormat="1" ht="27.95" customHeight="1" x14ac:dyDescent="0.25">
      <c r="A156" s="56"/>
      <c r="B156" s="59"/>
      <c r="C156" s="59"/>
      <c r="D156" s="59"/>
      <c r="E156" s="59"/>
      <c r="F156" s="59"/>
      <c r="G156" s="59"/>
      <c r="H156" s="59"/>
      <c r="I156" s="13"/>
      <c r="J156" s="13"/>
      <c r="K156" s="49"/>
      <c r="L156" s="10" t="str">
        <f>IF(TRIM(K156)="","",LOOKUP(K156,Datos!$L$8:$L$33,Datos!$J$8:$J$33))</f>
        <v/>
      </c>
      <c r="M156" s="10" t="str">
        <f>IF(TRIM(K156)="","",LOOKUP(K156, Datos!$L$8:$L$33,Datos!$K$8:$K$33))</f>
        <v/>
      </c>
      <c r="N156" s="14"/>
      <c r="O156" s="15"/>
      <c r="P156" s="15"/>
      <c r="Q156" s="16"/>
      <c r="R156" s="16"/>
      <c r="S156" s="62"/>
      <c r="T156" s="65"/>
      <c r="U156" s="69"/>
      <c r="V156" s="30" t="str">
        <f>IF(TRIM(J156)="","",IF(AND(N156="SI", G154="CUARTO NIVEL PHD"),1.5,IF(AND(N156="SI",G154="CUARTO NIVEL MAESTRIA"),1,0)))</f>
        <v/>
      </c>
    </row>
    <row r="157" spans="1:22" s="8" customFormat="1" ht="27.95" customHeight="1" x14ac:dyDescent="0.25">
      <c r="A157" s="56"/>
      <c r="B157" s="59"/>
      <c r="C157" s="59"/>
      <c r="D157" s="59"/>
      <c r="E157" s="59"/>
      <c r="F157" s="59"/>
      <c r="G157" s="59"/>
      <c r="H157" s="59"/>
      <c r="I157" s="13"/>
      <c r="J157" s="13"/>
      <c r="K157" s="50"/>
      <c r="L157" s="10" t="str">
        <f>IF(TRIM(K157)="","",LOOKUP(K157,Datos!$L$8:$L$33,Datos!$J$8:$J$33))</f>
        <v/>
      </c>
      <c r="M157" s="10" t="str">
        <f>IF(TRIM(K157)="","",LOOKUP(K157, Datos!$L$8:$L$33,Datos!$K$8:$K$33))</f>
        <v/>
      </c>
      <c r="N157" s="14"/>
      <c r="O157" s="15"/>
      <c r="P157" s="15"/>
      <c r="Q157" s="16"/>
      <c r="R157" s="16"/>
      <c r="S157" s="62"/>
      <c r="T157" s="65"/>
      <c r="U157" s="69"/>
      <c r="V157" s="30" t="str">
        <f>IF(TRIM(J157)="","",IF(AND(N157="SI", G154="CUARTO NIVEL PHD"),1.5,IF(AND(N157="SI",G154="CUARTO NIVEL MAESTRIA"),1,0)))</f>
        <v/>
      </c>
    </row>
    <row r="158" spans="1:22" s="8" customFormat="1" ht="27.95" customHeight="1" thickBot="1" x14ac:dyDescent="0.3">
      <c r="A158" s="57"/>
      <c r="B158" s="60"/>
      <c r="C158" s="60"/>
      <c r="D158" s="60"/>
      <c r="E158" s="60"/>
      <c r="F158" s="60"/>
      <c r="G158" s="60"/>
      <c r="H158" s="60"/>
      <c r="I158" s="17"/>
      <c r="J158" s="17"/>
      <c r="K158" s="51"/>
      <c r="L158" s="18" t="str">
        <f>IF(TRIM(K158)="","",LOOKUP(K158,Datos!$L$8:$L$33,Datos!$J$8:$J$33))</f>
        <v/>
      </c>
      <c r="M158" s="18" t="str">
        <f>IF(TRIM(K158)="","",LOOKUP(K158, Datos!$L$8:$L$33,Datos!$K$8:$K$33))</f>
        <v/>
      </c>
      <c r="N158" s="19"/>
      <c r="O158" s="20"/>
      <c r="P158" s="20"/>
      <c r="Q158" s="18"/>
      <c r="R158" s="18"/>
      <c r="S158" s="63"/>
      <c r="T158" s="66"/>
      <c r="U158" s="70"/>
      <c r="V158" s="31" t="str">
        <f>IF(TRIM(J158)="","",IF(AND(N158="SI", G154="CUARTO NIVEL PHD"),1.5,IF(AND(N158="SI",G154="CUARTO NIVEL MAESTRIA"),1,0)))</f>
        <v/>
      </c>
    </row>
    <row r="159" spans="1:22" s="8" customFormat="1" ht="27.95" customHeight="1" x14ac:dyDescent="0.25">
      <c r="A159" s="55" t="s">
        <v>125</v>
      </c>
      <c r="B159" s="58"/>
      <c r="C159" s="58"/>
      <c r="D159" s="58"/>
      <c r="E159" s="58"/>
      <c r="F159" s="58"/>
      <c r="G159" s="58"/>
      <c r="H159" s="58"/>
      <c r="I159" s="3"/>
      <c r="J159" s="3"/>
      <c r="K159" s="48"/>
      <c r="L159" s="4" t="str">
        <f>IF(TRIM(K159)="","",LOOKUP(K159,Datos!$L$8:$L$33,Datos!$J$8:$J$33))</f>
        <v/>
      </c>
      <c r="M159" s="4" t="str">
        <f>IF(TRIM(K159)="","",LOOKUP(K159, Datos!$L$8:$L$33,Datos!$K$8:$K$33))</f>
        <v/>
      </c>
      <c r="N159" s="5"/>
      <c r="O159" s="6"/>
      <c r="P159" s="6"/>
      <c r="Q159" s="7"/>
      <c r="R159" s="7"/>
      <c r="S159" s="61">
        <f>SUM(R159:R163)</f>
        <v>0</v>
      </c>
      <c r="T159" s="64"/>
      <c r="U159" s="67"/>
      <c r="V159" s="29" t="str">
        <f>IF(TRIM(J159)="","",IF(AND(N159="SI", G159="CUARTO NIVEL PHD"),1.5,IF(AND(N159="SI",G159="CUARTO NIVEL MAESTRIA"),1,0)))</f>
        <v/>
      </c>
    </row>
    <row r="160" spans="1:22" s="8" customFormat="1" ht="27.95" customHeight="1" x14ac:dyDescent="0.25">
      <c r="A160" s="56"/>
      <c r="B160" s="59"/>
      <c r="C160" s="59"/>
      <c r="D160" s="59"/>
      <c r="E160" s="59"/>
      <c r="F160" s="59"/>
      <c r="G160" s="59"/>
      <c r="H160" s="59"/>
      <c r="I160" s="9"/>
      <c r="J160" s="9"/>
      <c r="K160" s="49"/>
      <c r="L160" s="10" t="str">
        <f>IF(TRIM(K160)="","",LOOKUP(K160,Datos!$L$8:$L$33,Datos!$J$8:$J$33))</f>
        <v/>
      </c>
      <c r="M160" s="10" t="str">
        <f>IF(TRIM(K160)="","",LOOKUP(K160, Datos!$L$8:$L$33,Datos!$K$8:$K$33))</f>
        <v/>
      </c>
      <c r="N160" s="11"/>
      <c r="O160" s="12"/>
      <c r="P160" s="12"/>
      <c r="Q160" s="10"/>
      <c r="R160" s="10"/>
      <c r="S160" s="62"/>
      <c r="T160" s="65"/>
      <c r="U160" s="68"/>
      <c r="V160" s="30" t="str">
        <f>IF(TRIM(J160)="","",IF(AND(N160="SI", G159="CUARTO NIVEL PHD"),1.5,IF(AND(N160="SI",G159="CUARTO NIVEL MAESTRIA"),1,0)))</f>
        <v/>
      </c>
    </row>
    <row r="161" spans="1:22" s="8" customFormat="1" ht="27.95" customHeight="1" x14ac:dyDescent="0.25">
      <c r="A161" s="56"/>
      <c r="B161" s="59"/>
      <c r="C161" s="59"/>
      <c r="D161" s="59"/>
      <c r="E161" s="59"/>
      <c r="F161" s="59"/>
      <c r="G161" s="59"/>
      <c r="H161" s="59"/>
      <c r="I161" s="13"/>
      <c r="J161" s="13"/>
      <c r="K161" s="49"/>
      <c r="L161" s="10" t="str">
        <f>IF(TRIM(K161)="","",LOOKUP(K161,Datos!$L$8:$L$33,Datos!$J$8:$J$33))</f>
        <v/>
      </c>
      <c r="M161" s="10" t="str">
        <f>IF(TRIM(K161)="","",LOOKUP(K161, Datos!$L$8:$L$33,Datos!$K$8:$K$33))</f>
        <v/>
      </c>
      <c r="N161" s="14"/>
      <c r="O161" s="15"/>
      <c r="P161" s="15"/>
      <c r="Q161" s="16"/>
      <c r="R161" s="16"/>
      <c r="S161" s="62"/>
      <c r="T161" s="65"/>
      <c r="U161" s="69"/>
      <c r="V161" s="30" t="str">
        <f>IF(TRIM(J161)="","",IF(AND(N161="SI", G159="CUARTO NIVEL PHD"),1.5,IF(AND(N161="SI",G159="CUARTO NIVEL MAESTRIA"),1,0)))</f>
        <v/>
      </c>
    </row>
    <row r="162" spans="1:22" s="8" customFormat="1" ht="27.95" customHeight="1" x14ac:dyDescent="0.25">
      <c r="A162" s="56"/>
      <c r="B162" s="59"/>
      <c r="C162" s="59"/>
      <c r="D162" s="59"/>
      <c r="E162" s="59"/>
      <c r="F162" s="59"/>
      <c r="G162" s="59"/>
      <c r="H162" s="59"/>
      <c r="I162" s="13"/>
      <c r="J162" s="13"/>
      <c r="K162" s="50"/>
      <c r="L162" s="10" t="str">
        <f>IF(TRIM(K162)="","",LOOKUP(K162,Datos!$L$8:$L$33,Datos!$J$8:$J$33))</f>
        <v/>
      </c>
      <c r="M162" s="10" t="str">
        <f>IF(TRIM(K162)="","",LOOKUP(K162, Datos!$L$8:$L$33,Datos!$K$8:$K$33))</f>
        <v/>
      </c>
      <c r="N162" s="14"/>
      <c r="O162" s="15"/>
      <c r="P162" s="15"/>
      <c r="Q162" s="16"/>
      <c r="R162" s="16"/>
      <c r="S162" s="62"/>
      <c r="T162" s="65"/>
      <c r="U162" s="69"/>
      <c r="V162" s="30" t="str">
        <f>IF(TRIM(J162)="","",IF(AND(N162="SI", G159="CUARTO NIVEL PHD"),1.5,IF(AND(N162="SI",G159="CUARTO NIVEL MAESTRIA"),1,0)))</f>
        <v/>
      </c>
    </row>
    <row r="163" spans="1:22" s="8" customFormat="1" ht="27.95" customHeight="1" thickBot="1" x14ac:dyDescent="0.3">
      <c r="A163" s="57"/>
      <c r="B163" s="60"/>
      <c r="C163" s="60"/>
      <c r="D163" s="60"/>
      <c r="E163" s="60"/>
      <c r="F163" s="60"/>
      <c r="G163" s="60"/>
      <c r="H163" s="60"/>
      <c r="I163" s="17"/>
      <c r="J163" s="17"/>
      <c r="K163" s="51"/>
      <c r="L163" s="18" t="str">
        <f>IF(TRIM(K163)="","",LOOKUP(K163,Datos!$L$8:$L$33,Datos!$J$8:$J$33))</f>
        <v/>
      </c>
      <c r="M163" s="18" t="str">
        <f>IF(TRIM(K163)="","",LOOKUP(K163, Datos!$L$8:$L$33,Datos!$K$8:$K$33))</f>
        <v/>
      </c>
      <c r="N163" s="19"/>
      <c r="O163" s="20"/>
      <c r="P163" s="20"/>
      <c r="Q163" s="18"/>
      <c r="R163" s="18"/>
      <c r="S163" s="63"/>
      <c r="T163" s="66"/>
      <c r="U163" s="70"/>
      <c r="V163" s="31" t="str">
        <f>IF(TRIM(J163)="","",IF(AND(N163="SI", G159="CUARTO NIVEL PHD"),1.5,IF(AND(N163="SI",G159="CUARTO NIVEL MAESTRIA"),1,0)))</f>
        <v/>
      </c>
    </row>
    <row r="164" spans="1:22" s="8" customFormat="1" ht="27.95" customHeight="1" x14ac:dyDescent="0.25">
      <c r="A164" s="55" t="s">
        <v>126</v>
      </c>
      <c r="B164" s="58"/>
      <c r="C164" s="58"/>
      <c r="D164" s="58"/>
      <c r="E164" s="58"/>
      <c r="F164" s="58"/>
      <c r="G164" s="58"/>
      <c r="H164" s="58"/>
      <c r="I164" s="3"/>
      <c r="J164" s="3"/>
      <c r="K164" s="48"/>
      <c r="L164" s="4" t="str">
        <f>IF(TRIM(K164)="","",LOOKUP(K164,Datos!$L$8:$L$33,Datos!$J$8:$J$33))</f>
        <v/>
      </c>
      <c r="M164" s="4" t="str">
        <f>IF(TRIM(K164)="","",LOOKUP(K164, Datos!$L$8:$L$33,Datos!$K$8:$K$33))</f>
        <v/>
      </c>
      <c r="N164" s="5"/>
      <c r="O164" s="6"/>
      <c r="P164" s="6"/>
      <c r="Q164" s="7"/>
      <c r="R164" s="7"/>
      <c r="S164" s="61">
        <f>SUM(R164:R168)</f>
        <v>0</v>
      </c>
      <c r="T164" s="64"/>
      <c r="U164" s="67"/>
      <c r="V164" s="29" t="str">
        <f>IF(TRIM(J164)="","",IF(AND(N164="SI", G164="CUARTO NIVEL PHD"),1.5,IF(AND(N164="SI",G164="CUARTO NIVEL MAESTRIA"),1,0)))</f>
        <v/>
      </c>
    </row>
    <row r="165" spans="1:22" s="8" customFormat="1" ht="27.95" customHeight="1" x14ac:dyDescent="0.25">
      <c r="A165" s="56"/>
      <c r="B165" s="59"/>
      <c r="C165" s="59"/>
      <c r="D165" s="59"/>
      <c r="E165" s="59"/>
      <c r="F165" s="59"/>
      <c r="G165" s="59"/>
      <c r="H165" s="59"/>
      <c r="I165" s="9"/>
      <c r="J165" s="9"/>
      <c r="K165" s="49"/>
      <c r="L165" s="10" t="str">
        <f>IF(TRIM(K165)="","",LOOKUP(K165,Datos!$L$8:$L$33,Datos!$J$8:$J$33))</f>
        <v/>
      </c>
      <c r="M165" s="10" t="str">
        <f>IF(TRIM(K165)="","",LOOKUP(K165, Datos!$L$8:$L$33,Datos!$K$8:$K$33))</f>
        <v/>
      </c>
      <c r="N165" s="11"/>
      <c r="O165" s="12"/>
      <c r="P165" s="12"/>
      <c r="Q165" s="10"/>
      <c r="R165" s="10"/>
      <c r="S165" s="62"/>
      <c r="T165" s="65"/>
      <c r="U165" s="68"/>
      <c r="V165" s="30" t="str">
        <f>IF(TRIM(J165)="","",IF(AND(N165="SI", G164="CUARTO NIVEL PHD"),1.5,IF(AND(N165="SI",G164="CUARTO NIVEL MAESTRIA"),1,0)))</f>
        <v/>
      </c>
    </row>
    <row r="166" spans="1:22" s="8" customFormat="1" ht="27.95" customHeight="1" x14ac:dyDescent="0.25">
      <c r="A166" s="56"/>
      <c r="B166" s="59"/>
      <c r="C166" s="59"/>
      <c r="D166" s="59"/>
      <c r="E166" s="59"/>
      <c r="F166" s="59"/>
      <c r="G166" s="59"/>
      <c r="H166" s="59"/>
      <c r="I166" s="13"/>
      <c r="J166" s="13"/>
      <c r="K166" s="49"/>
      <c r="L166" s="10" t="str">
        <f>IF(TRIM(K166)="","",LOOKUP(K166,Datos!$L$8:$L$33,Datos!$J$8:$J$33))</f>
        <v/>
      </c>
      <c r="M166" s="10" t="str">
        <f>IF(TRIM(K166)="","",LOOKUP(K166, Datos!$L$8:$L$33,Datos!$K$8:$K$33))</f>
        <v/>
      </c>
      <c r="N166" s="14"/>
      <c r="O166" s="15"/>
      <c r="P166" s="15"/>
      <c r="Q166" s="16"/>
      <c r="R166" s="16"/>
      <c r="S166" s="62"/>
      <c r="T166" s="65"/>
      <c r="U166" s="69"/>
      <c r="V166" s="30" t="str">
        <f>IF(TRIM(J166)="","",IF(AND(N166="SI", G164="CUARTO NIVEL PHD"),1.5,IF(AND(N166="SI",G164="CUARTO NIVEL MAESTRIA"),1,0)))</f>
        <v/>
      </c>
    </row>
    <row r="167" spans="1:22" s="8" customFormat="1" ht="27.95" customHeight="1" x14ac:dyDescent="0.25">
      <c r="A167" s="56"/>
      <c r="B167" s="59"/>
      <c r="C167" s="59"/>
      <c r="D167" s="59"/>
      <c r="E167" s="59"/>
      <c r="F167" s="59"/>
      <c r="G167" s="59"/>
      <c r="H167" s="59"/>
      <c r="I167" s="13"/>
      <c r="J167" s="13"/>
      <c r="K167" s="50"/>
      <c r="L167" s="10" t="str">
        <f>IF(TRIM(K167)="","",LOOKUP(K167,Datos!$L$8:$L$33,Datos!$J$8:$J$33))</f>
        <v/>
      </c>
      <c r="M167" s="10" t="str">
        <f>IF(TRIM(K167)="","",LOOKUP(K167, Datos!$L$8:$L$33,Datos!$K$8:$K$33))</f>
        <v/>
      </c>
      <c r="N167" s="14"/>
      <c r="O167" s="15"/>
      <c r="P167" s="15"/>
      <c r="Q167" s="16"/>
      <c r="R167" s="16"/>
      <c r="S167" s="62"/>
      <c r="T167" s="65"/>
      <c r="U167" s="69"/>
      <c r="V167" s="30" t="str">
        <f>IF(TRIM(J167)="","",IF(AND(N167="SI", G164="CUARTO NIVEL PHD"),1.5,IF(AND(N167="SI",G164="CUARTO NIVEL MAESTRIA"),1,0)))</f>
        <v/>
      </c>
    </row>
    <row r="168" spans="1:22" s="8" customFormat="1" ht="27.95" customHeight="1" thickBot="1" x14ac:dyDescent="0.3">
      <c r="A168" s="57"/>
      <c r="B168" s="60"/>
      <c r="C168" s="60"/>
      <c r="D168" s="60"/>
      <c r="E168" s="60"/>
      <c r="F168" s="60"/>
      <c r="G168" s="60"/>
      <c r="H168" s="60"/>
      <c r="I168" s="17"/>
      <c r="J168" s="17"/>
      <c r="K168" s="51"/>
      <c r="L168" s="18" t="str">
        <f>IF(TRIM(K168)="","",LOOKUP(K168,Datos!$L$8:$L$33,Datos!$J$8:$J$33))</f>
        <v/>
      </c>
      <c r="M168" s="18" t="str">
        <f>IF(TRIM(K168)="","",LOOKUP(K168, Datos!$L$8:$L$33,Datos!$K$8:$K$33))</f>
        <v/>
      </c>
      <c r="N168" s="19"/>
      <c r="O168" s="20"/>
      <c r="P168" s="20"/>
      <c r="Q168" s="18"/>
      <c r="R168" s="18"/>
      <c r="S168" s="63"/>
      <c r="T168" s="66"/>
      <c r="U168" s="70"/>
      <c r="V168" s="31" t="str">
        <f>IF(TRIM(J168)="","",IF(AND(N168="SI", G164="CUARTO NIVEL PHD"),1.5,IF(AND(N168="SI",G164="CUARTO NIVEL MAESTRIA"),1,0)))</f>
        <v/>
      </c>
    </row>
    <row r="169" spans="1:22" s="8" customFormat="1" ht="27.95" customHeight="1" x14ac:dyDescent="0.25">
      <c r="A169" s="55" t="s">
        <v>127</v>
      </c>
      <c r="B169" s="58"/>
      <c r="C169" s="58"/>
      <c r="D169" s="58"/>
      <c r="E169" s="58"/>
      <c r="F169" s="58"/>
      <c r="G169" s="58"/>
      <c r="H169" s="58"/>
      <c r="I169" s="3"/>
      <c r="J169" s="3"/>
      <c r="K169" s="48"/>
      <c r="L169" s="4" t="str">
        <f>IF(TRIM(K169)="","",LOOKUP(K169,Datos!$L$8:$L$33,Datos!$J$8:$J$33))</f>
        <v/>
      </c>
      <c r="M169" s="4" t="str">
        <f>IF(TRIM(K169)="","",LOOKUP(K169, Datos!$L$8:$L$33,Datos!$K$8:$K$33))</f>
        <v/>
      </c>
      <c r="N169" s="5"/>
      <c r="O169" s="6"/>
      <c r="P169" s="6"/>
      <c r="Q169" s="7"/>
      <c r="R169" s="7"/>
      <c r="S169" s="61">
        <f>SUM(R169:R173)</f>
        <v>0</v>
      </c>
      <c r="T169" s="64"/>
      <c r="U169" s="67"/>
      <c r="V169" s="29" t="str">
        <f>IF(TRIM(J169)="","",IF(AND(N169="SI", G169="CUARTO NIVEL PHD"),1.5,IF(AND(N169="SI",G169="CUARTO NIVEL MAESTRIA"),1,0)))</f>
        <v/>
      </c>
    </row>
    <row r="170" spans="1:22" s="8" customFormat="1" ht="27.95" customHeight="1" x14ac:dyDescent="0.25">
      <c r="A170" s="56"/>
      <c r="B170" s="59"/>
      <c r="C170" s="59"/>
      <c r="D170" s="59"/>
      <c r="E170" s="59"/>
      <c r="F170" s="59"/>
      <c r="G170" s="59"/>
      <c r="H170" s="59"/>
      <c r="I170" s="9"/>
      <c r="J170" s="9"/>
      <c r="K170" s="49"/>
      <c r="L170" s="10" t="str">
        <f>IF(TRIM(K170)="","",LOOKUP(K170,Datos!$L$8:$L$33,Datos!$J$8:$J$33))</f>
        <v/>
      </c>
      <c r="M170" s="10" t="str">
        <f>IF(TRIM(K170)="","",LOOKUP(K170, Datos!$L$8:$L$33,Datos!$K$8:$K$33))</f>
        <v/>
      </c>
      <c r="N170" s="11"/>
      <c r="O170" s="12"/>
      <c r="P170" s="12"/>
      <c r="Q170" s="10"/>
      <c r="R170" s="10"/>
      <c r="S170" s="62"/>
      <c r="T170" s="65"/>
      <c r="U170" s="68"/>
      <c r="V170" s="30" t="str">
        <f>IF(TRIM(J170)="","",IF(AND(N170="SI", G169="CUARTO NIVEL PHD"),1.5,IF(AND(N170="SI",G169="CUARTO NIVEL MAESTRIA"),1,0)))</f>
        <v/>
      </c>
    </row>
    <row r="171" spans="1:22" s="8" customFormat="1" ht="27.95" customHeight="1" x14ac:dyDescent="0.25">
      <c r="A171" s="56"/>
      <c r="B171" s="59"/>
      <c r="C171" s="59"/>
      <c r="D171" s="59"/>
      <c r="E171" s="59"/>
      <c r="F171" s="59"/>
      <c r="G171" s="59"/>
      <c r="H171" s="59"/>
      <c r="I171" s="13"/>
      <c r="J171" s="13"/>
      <c r="K171" s="49"/>
      <c r="L171" s="10" t="str">
        <f>IF(TRIM(K171)="","",LOOKUP(K171,Datos!$L$8:$L$33,Datos!$J$8:$J$33))</f>
        <v/>
      </c>
      <c r="M171" s="10" t="str">
        <f>IF(TRIM(K171)="","",LOOKUP(K171, Datos!$L$8:$L$33,Datos!$K$8:$K$33))</f>
        <v/>
      </c>
      <c r="N171" s="14"/>
      <c r="O171" s="15"/>
      <c r="P171" s="15"/>
      <c r="Q171" s="16"/>
      <c r="R171" s="16"/>
      <c r="S171" s="62"/>
      <c r="T171" s="65"/>
      <c r="U171" s="69"/>
      <c r="V171" s="30" t="str">
        <f>IF(TRIM(J171)="","",IF(AND(N171="SI", G169="CUARTO NIVEL PHD"),1.5,IF(AND(N171="SI",G169="CUARTO NIVEL MAESTRIA"),1,0)))</f>
        <v/>
      </c>
    </row>
    <row r="172" spans="1:22" s="8" customFormat="1" ht="27.95" customHeight="1" x14ac:dyDescent="0.25">
      <c r="A172" s="56"/>
      <c r="B172" s="59"/>
      <c r="C172" s="59"/>
      <c r="D172" s="59"/>
      <c r="E172" s="59"/>
      <c r="F172" s="59"/>
      <c r="G172" s="59"/>
      <c r="H172" s="59"/>
      <c r="I172" s="13"/>
      <c r="J172" s="13"/>
      <c r="K172" s="50"/>
      <c r="L172" s="10" t="str">
        <f>IF(TRIM(K172)="","",LOOKUP(K172,Datos!$L$8:$L$33,Datos!$J$8:$J$33))</f>
        <v/>
      </c>
      <c r="M172" s="10" t="str">
        <f>IF(TRIM(K172)="","",LOOKUP(K172, Datos!$L$8:$L$33,Datos!$K$8:$K$33))</f>
        <v/>
      </c>
      <c r="N172" s="14"/>
      <c r="O172" s="15"/>
      <c r="P172" s="15"/>
      <c r="Q172" s="16"/>
      <c r="R172" s="16"/>
      <c r="S172" s="62"/>
      <c r="T172" s="65"/>
      <c r="U172" s="69"/>
      <c r="V172" s="30" t="str">
        <f>IF(TRIM(J172)="","",IF(AND(N172="SI", G169="CUARTO NIVEL PHD"),1.5,IF(AND(N172="SI",G169="CUARTO NIVEL MAESTRIA"),1,0)))</f>
        <v/>
      </c>
    </row>
    <row r="173" spans="1:22" s="8" customFormat="1" ht="27.95" customHeight="1" thickBot="1" x14ac:dyDescent="0.3">
      <c r="A173" s="57"/>
      <c r="B173" s="60"/>
      <c r="C173" s="60"/>
      <c r="D173" s="60"/>
      <c r="E173" s="60"/>
      <c r="F173" s="60"/>
      <c r="G173" s="60"/>
      <c r="H173" s="60"/>
      <c r="I173" s="17"/>
      <c r="J173" s="17"/>
      <c r="K173" s="51"/>
      <c r="L173" s="18" t="str">
        <f>IF(TRIM(K173)="","",LOOKUP(K173,Datos!$L$8:$L$33,Datos!$J$8:$J$33))</f>
        <v/>
      </c>
      <c r="M173" s="18" t="str">
        <f>IF(TRIM(K173)="","",LOOKUP(K173, Datos!$L$8:$L$33,Datos!$K$8:$K$33))</f>
        <v/>
      </c>
      <c r="N173" s="19"/>
      <c r="O173" s="20"/>
      <c r="P173" s="20"/>
      <c r="Q173" s="18"/>
      <c r="R173" s="18"/>
      <c r="S173" s="63"/>
      <c r="T173" s="66"/>
      <c r="U173" s="70"/>
      <c r="V173" s="31" t="str">
        <f>IF(TRIM(J173)="","",IF(AND(N173="SI", G169="CUARTO NIVEL PHD"),1.5,IF(AND(N173="SI",G169="CUARTO NIVEL MAESTRIA"),1,0)))</f>
        <v/>
      </c>
    </row>
    <row r="174" spans="1:22" s="8" customFormat="1" ht="27.95" customHeight="1" x14ac:dyDescent="0.25">
      <c r="A174" s="55" t="s">
        <v>128</v>
      </c>
      <c r="B174" s="58"/>
      <c r="C174" s="58"/>
      <c r="D174" s="58"/>
      <c r="E174" s="58"/>
      <c r="F174" s="58"/>
      <c r="G174" s="58"/>
      <c r="H174" s="58"/>
      <c r="I174" s="3"/>
      <c r="J174" s="3"/>
      <c r="K174" s="48"/>
      <c r="L174" s="4" t="str">
        <f>IF(TRIM(K174)="","",LOOKUP(K174,Datos!$L$8:$L$33,Datos!$J$8:$J$33))</f>
        <v/>
      </c>
      <c r="M174" s="4" t="str">
        <f>IF(TRIM(K174)="","",LOOKUP(K174, Datos!$L$8:$L$33,Datos!$K$8:$K$33))</f>
        <v/>
      </c>
      <c r="N174" s="5"/>
      <c r="O174" s="6"/>
      <c r="P174" s="6"/>
      <c r="Q174" s="7"/>
      <c r="R174" s="7"/>
      <c r="S174" s="61">
        <f>SUM(R174:R178)</f>
        <v>0</v>
      </c>
      <c r="T174" s="64"/>
      <c r="U174" s="67"/>
      <c r="V174" s="29" t="str">
        <f>IF(TRIM(J174)="","",IF(AND(N174="SI", G174="CUARTO NIVEL PHD"),1.5,IF(AND(N174="SI",G174="CUARTO NIVEL MAESTRIA"),1,0)))</f>
        <v/>
      </c>
    </row>
    <row r="175" spans="1:22" s="8" customFormat="1" ht="27.95" customHeight="1" x14ac:dyDescent="0.25">
      <c r="A175" s="56"/>
      <c r="B175" s="59"/>
      <c r="C175" s="59"/>
      <c r="D175" s="59"/>
      <c r="E175" s="59"/>
      <c r="F175" s="59"/>
      <c r="G175" s="59"/>
      <c r="H175" s="59"/>
      <c r="I175" s="9"/>
      <c r="J175" s="9"/>
      <c r="K175" s="49"/>
      <c r="L175" s="10" t="str">
        <f>IF(TRIM(K175)="","",LOOKUP(K175,Datos!$L$8:$L$33,Datos!$J$8:$J$33))</f>
        <v/>
      </c>
      <c r="M175" s="10" t="str">
        <f>IF(TRIM(K175)="","",LOOKUP(K175, Datos!$L$8:$L$33,Datos!$K$8:$K$33))</f>
        <v/>
      </c>
      <c r="N175" s="11"/>
      <c r="O175" s="12"/>
      <c r="P175" s="12"/>
      <c r="Q175" s="10"/>
      <c r="R175" s="10"/>
      <c r="S175" s="62"/>
      <c r="T175" s="65"/>
      <c r="U175" s="68"/>
      <c r="V175" s="30" t="str">
        <f>IF(TRIM(J175)="","",IF(AND(N175="SI", G174="CUARTO NIVEL PHD"),1.5,IF(AND(N175="SI",G174="CUARTO NIVEL MAESTRIA"),1,0)))</f>
        <v/>
      </c>
    </row>
    <row r="176" spans="1:22" s="8" customFormat="1" ht="27.95" customHeight="1" x14ac:dyDescent="0.25">
      <c r="A176" s="56"/>
      <c r="B176" s="59"/>
      <c r="C176" s="59"/>
      <c r="D176" s="59"/>
      <c r="E176" s="59"/>
      <c r="F176" s="59"/>
      <c r="G176" s="59"/>
      <c r="H176" s="59"/>
      <c r="I176" s="13"/>
      <c r="J176" s="13"/>
      <c r="K176" s="49"/>
      <c r="L176" s="10" t="str">
        <f>IF(TRIM(K176)="","",LOOKUP(K176,Datos!$L$8:$L$33,Datos!$J$8:$J$33))</f>
        <v/>
      </c>
      <c r="M176" s="10" t="str">
        <f>IF(TRIM(K176)="","",LOOKUP(K176, Datos!$L$8:$L$33,Datos!$K$8:$K$33))</f>
        <v/>
      </c>
      <c r="N176" s="14"/>
      <c r="O176" s="15"/>
      <c r="P176" s="15"/>
      <c r="Q176" s="16"/>
      <c r="R176" s="16"/>
      <c r="S176" s="62"/>
      <c r="T176" s="65"/>
      <c r="U176" s="69"/>
      <c r="V176" s="30" t="str">
        <f>IF(TRIM(J176)="","",IF(AND(N176="SI", G174="CUARTO NIVEL PHD"),1.5,IF(AND(N176="SI",G174="CUARTO NIVEL MAESTRIA"),1,0)))</f>
        <v/>
      </c>
    </row>
    <row r="177" spans="1:22" s="8" customFormat="1" ht="27.95" customHeight="1" x14ac:dyDescent="0.25">
      <c r="A177" s="56"/>
      <c r="B177" s="59"/>
      <c r="C177" s="59"/>
      <c r="D177" s="59"/>
      <c r="E177" s="59"/>
      <c r="F177" s="59"/>
      <c r="G177" s="59"/>
      <c r="H177" s="59"/>
      <c r="I177" s="13"/>
      <c r="J177" s="13"/>
      <c r="K177" s="50"/>
      <c r="L177" s="10" t="str">
        <f>IF(TRIM(K177)="","",LOOKUP(K177,Datos!$L$8:$L$33,Datos!$J$8:$J$33))</f>
        <v/>
      </c>
      <c r="M177" s="10" t="str">
        <f>IF(TRIM(K177)="","",LOOKUP(K177, Datos!$L$8:$L$33,Datos!$K$8:$K$33))</f>
        <v/>
      </c>
      <c r="N177" s="14"/>
      <c r="O177" s="15"/>
      <c r="P177" s="15"/>
      <c r="Q177" s="16"/>
      <c r="R177" s="16"/>
      <c r="S177" s="62"/>
      <c r="T177" s="65"/>
      <c r="U177" s="69"/>
      <c r="V177" s="30" t="str">
        <f>IF(TRIM(J177)="","",IF(AND(N177="SI", G174="CUARTO NIVEL PHD"),1.5,IF(AND(N177="SI",G174="CUARTO NIVEL MAESTRIA"),1,0)))</f>
        <v/>
      </c>
    </row>
    <row r="178" spans="1:22" s="8" customFormat="1" ht="27.95" customHeight="1" thickBot="1" x14ac:dyDescent="0.3">
      <c r="A178" s="57"/>
      <c r="B178" s="60"/>
      <c r="C178" s="60"/>
      <c r="D178" s="60"/>
      <c r="E178" s="60"/>
      <c r="F178" s="60"/>
      <c r="G178" s="60"/>
      <c r="H178" s="60"/>
      <c r="I178" s="17"/>
      <c r="J178" s="17"/>
      <c r="K178" s="51"/>
      <c r="L178" s="18" t="str">
        <f>IF(TRIM(K178)="","",LOOKUP(K178,Datos!$L$8:$L$33,Datos!$J$8:$J$33))</f>
        <v/>
      </c>
      <c r="M178" s="18" t="str">
        <f>IF(TRIM(K178)="","",LOOKUP(K178, Datos!$L$8:$L$33,Datos!$K$8:$K$33))</f>
        <v/>
      </c>
      <c r="N178" s="19"/>
      <c r="O178" s="20"/>
      <c r="P178" s="20"/>
      <c r="Q178" s="18"/>
      <c r="R178" s="18"/>
      <c r="S178" s="63"/>
      <c r="T178" s="66"/>
      <c r="U178" s="70"/>
      <c r="V178" s="31" t="str">
        <f>IF(TRIM(J178)="","",IF(AND(N178="SI", G174="CUARTO NIVEL PHD"),1.5,IF(AND(N178="SI",G174="CUARTO NIVEL MAESTRIA"),1,0)))</f>
        <v/>
      </c>
    </row>
    <row r="179" spans="1:22" s="8" customFormat="1" ht="27.95" customHeight="1" x14ac:dyDescent="0.25">
      <c r="A179" s="55" t="s">
        <v>129</v>
      </c>
      <c r="B179" s="58"/>
      <c r="C179" s="58"/>
      <c r="D179" s="58"/>
      <c r="E179" s="58"/>
      <c r="F179" s="58"/>
      <c r="G179" s="58"/>
      <c r="H179" s="58"/>
      <c r="I179" s="3"/>
      <c r="J179" s="3"/>
      <c r="K179" s="48"/>
      <c r="L179" s="4" t="str">
        <f>IF(TRIM(K179)="","",LOOKUP(K179,Datos!$L$8:$L$33,Datos!$J$8:$J$33))</f>
        <v/>
      </c>
      <c r="M179" s="4" t="str">
        <f>IF(TRIM(K179)="","",LOOKUP(K179, Datos!$L$8:$L$33,Datos!$K$8:$K$33))</f>
        <v/>
      </c>
      <c r="N179" s="5"/>
      <c r="O179" s="6"/>
      <c r="P179" s="6"/>
      <c r="Q179" s="7"/>
      <c r="R179" s="7"/>
      <c r="S179" s="61">
        <f>SUM(R179:R183)</f>
        <v>0</v>
      </c>
      <c r="T179" s="64"/>
      <c r="U179" s="67"/>
      <c r="V179" s="29" t="str">
        <f>IF(TRIM(J179)="","",IF(AND(N179="SI", G179="CUARTO NIVEL PHD"),1.5,IF(AND(N179="SI",G179="CUARTO NIVEL MAESTRIA"),1,0)))</f>
        <v/>
      </c>
    </row>
    <row r="180" spans="1:22" s="8" customFormat="1" ht="27.95" customHeight="1" x14ac:dyDescent="0.25">
      <c r="A180" s="56"/>
      <c r="B180" s="59"/>
      <c r="C180" s="59"/>
      <c r="D180" s="59"/>
      <c r="E180" s="59"/>
      <c r="F180" s="59"/>
      <c r="G180" s="59"/>
      <c r="H180" s="59"/>
      <c r="I180" s="9"/>
      <c r="J180" s="9"/>
      <c r="K180" s="49"/>
      <c r="L180" s="10" t="str">
        <f>IF(TRIM(K180)="","",LOOKUP(K180,Datos!$L$8:$L$33,Datos!$J$8:$J$33))</f>
        <v/>
      </c>
      <c r="M180" s="10" t="str">
        <f>IF(TRIM(K180)="","",LOOKUP(K180, Datos!$L$8:$L$33,Datos!$K$8:$K$33))</f>
        <v/>
      </c>
      <c r="N180" s="11"/>
      <c r="O180" s="12"/>
      <c r="P180" s="12"/>
      <c r="Q180" s="10"/>
      <c r="R180" s="10"/>
      <c r="S180" s="62"/>
      <c r="T180" s="65"/>
      <c r="U180" s="68"/>
      <c r="V180" s="30" t="str">
        <f>IF(TRIM(J180)="","",IF(AND(N180="SI", G179="CUARTO NIVEL PHD"),1.5,IF(AND(N180="SI",G179="CUARTO NIVEL MAESTRIA"),1,0)))</f>
        <v/>
      </c>
    </row>
    <row r="181" spans="1:22" s="8" customFormat="1" ht="27.95" customHeight="1" x14ac:dyDescent="0.25">
      <c r="A181" s="56"/>
      <c r="B181" s="59"/>
      <c r="C181" s="59"/>
      <c r="D181" s="59"/>
      <c r="E181" s="59"/>
      <c r="F181" s="59"/>
      <c r="G181" s="59"/>
      <c r="H181" s="59"/>
      <c r="I181" s="13"/>
      <c r="J181" s="13"/>
      <c r="K181" s="49"/>
      <c r="L181" s="10" t="str">
        <f>IF(TRIM(K181)="","",LOOKUP(K181,Datos!$L$8:$L$33,Datos!$J$8:$J$33))</f>
        <v/>
      </c>
      <c r="M181" s="10" t="str">
        <f>IF(TRIM(K181)="","",LOOKUP(K181, Datos!$L$8:$L$33,Datos!$K$8:$K$33))</f>
        <v/>
      </c>
      <c r="N181" s="14"/>
      <c r="O181" s="15"/>
      <c r="P181" s="15"/>
      <c r="Q181" s="16"/>
      <c r="R181" s="16"/>
      <c r="S181" s="62"/>
      <c r="T181" s="65"/>
      <c r="U181" s="69"/>
      <c r="V181" s="30" t="str">
        <f>IF(TRIM(J181)="","",IF(AND(N181="SI", G179="CUARTO NIVEL PHD"),1.5,IF(AND(N181="SI",G179="CUARTO NIVEL MAESTRIA"),1,0)))</f>
        <v/>
      </c>
    </row>
    <row r="182" spans="1:22" s="8" customFormat="1" ht="27.95" customHeight="1" x14ac:dyDescent="0.25">
      <c r="A182" s="56"/>
      <c r="B182" s="59"/>
      <c r="C182" s="59"/>
      <c r="D182" s="59"/>
      <c r="E182" s="59"/>
      <c r="F182" s="59"/>
      <c r="G182" s="59"/>
      <c r="H182" s="59"/>
      <c r="I182" s="13"/>
      <c r="J182" s="13"/>
      <c r="K182" s="50"/>
      <c r="L182" s="10" t="str">
        <f>IF(TRIM(K182)="","",LOOKUP(K182,Datos!$L$8:$L$33,Datos!$J$8:$J$33))</f>
        <v/>
      </c>
      <c r="M182" s="10" t="str">
        <f>IF(TRIM(K182)="","",LOOKUP(K182, Datos!$L$8:$L$33,Datos!$K$8:$K$33))</f>
        <v/>
      </c>
      <c r="N182" s="14"/>
      <c r="O182" s="15"/>
      <c r="P182" s="15"/>
      <c r="Q182" s="16"/>
      <c r="R182" s="16"/>
      <c r="S182" s="62"/>
      <c r="T182" s="65"/>
      <c r="U182" s="69"/>
      <c r="V182" s="30" t="str">
        <f>IF(TRIM(J182)="","",IF(AND(N182="SI", G179="CUARTO NIVEL PHD"),1.5,IF(AND(N182="SI",G179="CUARTO NIVEL MAESTRIA"),1,0)))</f>
        <v/>
      </c>
    </row>
    <row r="183" spans="1:22" s="8" customFormat="1" ht="27.95" customHeight="1" thickBot="1" x14ac:dyDescent="0.3">
      <c r="A183" s="57"/>
      <c r="B183" s="60"/>
      <c r="C183" s="60"/>
      <c r="D183" s="60"/>
      <c r="E183" s="60"/>
      <c r="F183" s="60"/>
      <c r="G183" s="60"/>
      <c r="H183" s="60"/>
      <c r="I183" s="17"/>
      <c r="J183" s="17"/>
      <c r="K183" s="51"/>
      <c r="L183" s="18" t="str">
        <f>IF(TRIM(K183)="","",LOOKUP(K183,Datos!$L$8:$L$33,Datos!$J$8:$J$33))</f>
        <v/>
      </c>
      <c r="M183" s="18" t="str">
        <f>IF(TRIM(K183)="","",LOOKUP(K183, Datos!$L$8:$L$33,Datos!$K$8:$K$33))</f>
        <v/>
      </c>
      <c r="N183" s="19"/>
      <c r="O183" s="20"/>
      <c r="P183" s="20"/>
      <c r="Q183" s="18"/>
      <c r="R183" s="18"/>
      <c r="S183" s="63"/>
      <c r="T183" s="66"/>
      <c r="U183" s="70"/>
      <c r="V183" s="31" t="str">
        <f>IF(TRIM(J183)="","",IF(AND(N183="SI", G179="CUARTO NIVEL PHD"),1.5,IF(AND(N183="SI",G179="CUARTO NIVEL MAESTRIA"),1,0)))</f>
        <v/>
      </c>
    </row>
    <row r="184" spans="1:22" s="8" customFormat="1" ht="27.95" customHeight="1" x14ac:dyDescent="0.25">
      <c r="A184" s="55" t="s">
        <v>130</v>
      </c>
      <c r="B184" s="58"/>
      <c r="C184" s="58"/>
      <c r="D184" s="58"/>
      <c r="E184" s="58"/>
      <c r="F184" s="58"/>
      <c r="G184" s="58"/>
      <c r="H184" s="58"/>
      <c r="I184" s="3"/>
      <c r="J184" s="3"/>
      <c r="K184" s="48"/>
      <c r="L184" s="4" t="str">
        <f>IF(TRIM(K184)="","",LOOKUP(K184,Datos!$L$8:$L$33,Datos!$J$8:$J$33))</f>
        <v/>
      </c>
      <c r="M184" s="4" t="str">
        <f>IF(TRIM(K184)="","",LOOKUP(K184, Datos!$L$8:$L$33,Datos!$K$8:$K$33))</f>
        <v/>
      </c>
      <c r="N184" s="5"/>
      <c r="O184" s="6"/>
      <c r="P184" s="6"/>
      <c r="Q184" s="7"/>
      <c r="R184" s="7"/>
      <c r="S184" s="61">
        <f>SUM(R184:R188)</f>
        <v>0</v>
      </c>
      <c r="T184" s="64"/>
      <c r="U184" s="67"/>
      <c r="V184" s="29" t="str">
        <f>IF(TRIM(J184)="","",IF(AND(N184="SI", G184="CUARTO NIVEL PHD"),1.5,IF(AND(N184="SI",G184="CUARTO NIVEL MAESTRIA"),1,0)))</f>
        <v/>
      </c>
    </row>
    <row r="185" spans="1:22" s="8" customFormat="1" ht="27.95" customHeight="1" x14ac:dyDescent="0.25">
      <c r="A185" s="56"/>
      <c r="B185" s="59"/>
      <c r="C185" s="59"/>
      <c r="D185" s="59"/>
      <c r="E185" s="59"/>
      <c r="F185" s="59"/>
      <c r="G185" s="59"/>
      <c r="H185" s="59"/>
      <c r="I185" s="9"/>
      <c r="J185" s="9"/>
      <c r="K185" s="49"/>
      <c r="L185" s="10" t="str">
        <f>IF(TRIM(K185)="","",LOOKUP(K185,Datos!$L$8:$L$33,Datos!$J$8:$J$33))</f>
        <v/>
      </c>
      <c r="M185" s="10" t="str">
        <f>IF(TRIM(K185)="","",LOOKUP(K185, Datos!$L$8:$L$33,Datos!$K$8:$K$33))</f>
        <v/>
      </c>
      <c r="N185" s="11"/>
      <c r="O185" s="12"/>
      <c r="P185" s="12"/>
      <c r="Q185" s="10"/>
      <c r="R185" s="10"/>
      <c r="S185" s="62"/>
      <c r="T185" s="65"/>
      <c r="U185" s="68"/>
      <c r="V185" s="30" t="str">
        <f>IF(TRIM(J185)="","",IF(AND(N185="SI", G184="CUARTO NIVEL PHD"),1.5,IF(AND(N185="SI",G184="CUARTO NIVEL MAESTRIA"),1,0)))</f>
        <v/>
      </c>
    </row>
    <row r="186" spans="1:22" s="8" customFormat="1" ht="27.95" customHeight="1" x14ac:dyDescent="0.25">
      <c r="A186" s="56"/>
      <c r="B186" s="59"/>
      <c r="C186" s="59"/>
      <c r="D186" s="59"/>
      <c r="E186" s="59"/>
      <c r="F186" s="59"/>
      <c r="G186" s="59"/>
      <c r="H186" s="59"/>
      <c r="I186" s="13"/>
      <c r="J186" s="13"/>
      <c r="K186" s="49"/>
      <c r="L186" s="10" t="str">
        <f>IF(TRIM(K186)="","",LOOKUP(K186,Datos!$L$8:$L$33,Datos!$J$8:$J$33))</f>
        <v/>
      </c>
      <c r="M186" s="10" t="str">
        <f>IF(TRIM(K186)="","",LOOKUP(K186, Datos!$L$8:$L$33,Datos!$K$8:$K$33))</f>
        <v/>
      </c>
      <c r="N186" s="14"/>
      <c r="O186" s="15"/>
      <c r="P186" s="15"/>
      <c r="Q186" s="16"/>
      <c r="R186" s="16"/>
      <c r="S186" s="62"/>
      <c r="T186" s="65"/>
      <c r="U186" s="69"/>
      <c r="V186" s="30" t="str">
        <f>IF(TRIM(J186)="","",IF(AND(N186="SI", G184="CUARTO NIVEL PHD"),1.5,IF(AND(N186="SI",G184="CUARTO NIVEL MAESTRIA"),1,0)))</f>
        <v/>
      </c>
    </row>
    <row r="187" spans="1:22" s="8" customFormat="1" ht="27.95" customHeight="1" x14ac:dyDescent="0.25">
      <c r="A187" s="56"/>
      <c r="B187" s="59"/>
      <c r="C187" s="59"/>
      <c r="D187" s="59"/>
      <c r="E187" s="59"/>
      <c r="F187" s="59"/>
      <c r="G187" s="59"/>
      <c r="H187" s="59"/>
      <c r="I187" s="13"/>
      <c r="J187" s="13"/>
      <c r="K187" s="50"/>
      <c r="L187" s="10" t="str">
        <f>IF(TRIM(K187)="","",LOOKUP(K187,Datos!$L$8:$L$33,Datos!$J$8:$J$33))</f>
        <v/>
      </c>
      <c r="M187" s="10" t="str">
        <f>IF(TRIM(K187)="","",LOOKUP(K187, Datos!$L$8:$L$33,Datos!$K$8:$K$33))</f>
        <v/>
      </c>
      <c r="N187" s="14"/>
      <c r="O187" s="15"/>
      <c r="P187" s="15"/>
      <c r="Q187" s="16"/>
      <c r="R187" s="16"/>
      <c r="S187" s="62"/>
      <c r="T187" s="65"/>
      <c r="U187" s="69"/>
      <c r="V187" s="30" t="str">
        <f>IF(TRIM(J187)="","",IF(AND(N187="SI", G184="CUARTO NIVEL PHD"),1.5,IF(AND(N187="SI",G184="CUARTO NIVEL MAESTRIA"),1,0)))</f>
        <v/>
      </c>
    </row>
    <row r="188" spans="1:22" s="8" customFormat="1" ht="27.95" customHeight="1" thickBot="1" x14ac:dyDescent="0.3">
      <c r="A188" s="57"/>
      <c r="B188" s="60"/>
      <c r="C188" s="60"/>
      <c r="D188" s="60"/>
      <c r="E188" s="60"/>
      <c r="F188" s="60"/>
      <c r="G188" s="60"/>
      <c r="H188" s="60"/>
      <c r="I188" s="17"/>
      <c r="J188" s="17"/>
      <c r="K188" s="51"/>
      <c r="L188" s="18" t="str">
        <f>IF(TRIM(K188)="","",LOOKUP(K188,Datos!$L$8:$L$33,Datos!$J$8:$J$33))</f>
        <v/>
      </c>
      <c r="M188" s="18" t="str">
        <f>IF(TRIM(K188)="","",LOOKUP(K188, Datos!$L$8:$L$33,Datos!$K$8:$K$33))</f>
        <v/>
      </c>
      <c r="N188" s="19"/>
      <c r="O188" s="20"/>
      <c r="P188" s="20"/>
      <c r="Q188" s="18"/>
      <c r="R188" s="18"/>
      <c r="S188" s="63"/>
      <c r="T188" s="66"/>
      <c r="U188" s="70"/>
      <c r="V188" s="31" t="str">
        <f>IF(TRIM(J188)="","",IF(AND(N188="SI", G184="CUARTO NIVEL PHD"),1.5,IF(AND(N188="SI",G184="CUARTO NIVEL MAESTRIA"),1,0)))</f>
        <v/>
      </c>
    </row>
    <row r="189" spans="1:22" s="8" customFormat="1" ht="27.95" customHeight="1" x14ac:dyDescent="0.25">
      <c r="A189" s="55" t="s">
        <v>131</v>
      </c>
      <c r="B189" s="58"/>
      <c r="C189" s="58"/>
      <c r="D189" s="58"/>
      <c r="E189" s="58"/>
      <c r="F189" s="58"/>
      <c r="G189" s="58"/>
      <c r="H189" s="58"/>
      <c r="I189" s="3"/>
      <c r="J189" s="3"/>
      <c r="K189" s="48"/>
      <c r="L189" s="4" t="str">
        <f>IF(TRIM(K189)="","",LOOKUP(K189,Datos!$L$8:$L$33,Datos!$J$8:$J$33))</f>
        <v/>
      </c>
      <c r="M189" s="4" t="str">
        <f>IF(TRIM(K189)="","",LOOKUP(K189, Datos!$L$8:$L$33,Datos!$K$8:$K$33))</f>
        <v/>
      </c>
      <c r="N189" s="5"/>
      <c r="O189" s="6"/>
      <c r="P189" s="6"/>
      <c r="Q189" s="7"/>
      <c r="R189" s="7"/>
      <c r="S189" s="61">
        <f>SUM(R189:R193)</f>
        <v>0</v>
      </c>
      <c r="T189" s="64"/>
      <c r="U189" s="67"/>
      <c r="V189" s="29" t="str">
        <f>IF(TRIM(J189)="","",IF(AND(N189="SI", G189="CUARTO NIVEL PHD"),1.5,IF(AND(N189="SI",G189="CUARTO NIVEL MAESTRIA"),1,0)))</f>
        <v/>
      </c>
    </row>
    <row r="190" spans="1:22" s="8" customFormat="1" ht="27.95" customHeight="1" x14ac:dyDescent="0.25">
      <c r="A190" s="56"/>
      <c r="B190" s="59"/>
      <c r="C190" s="59"/>
      <c r="D190" s="59"/>
      <c r="E190" s="59"/>
      <c r="F190" s="59"/>
      <c r="G190" s="59"/>
      <c r="H190" s="59"/>
      <c r="I190" s="9"/>
      <c r="J190" s="9"/>
      <c r="K190" s="49"/>
      <c r="L190" s="10" t="str">
        <f>IF(TRIM(K190)="","",LOOKUP(K190,Datos!$L$8:$L$33,Datos!$J$8:$J$33))</f>
        <v/>
      </c>
      <c r="M190" s="10" t="str">
        <f>IF(TRIM(K190)="","",LOOKUP(K190, Datos!$L$8:$L$33,Datos!$K$8:$K$33))</f>
        <v/>
      </c>
      <c r="N190" s="11"/>
      <c r="O190" s="12"/>
      <c r="P190" s="12"/>
      <c r="Q190" s="10"/>
      <c r="R190" s="10"/>
      <c r="S190" s="62"/>
      <c r="T190" s="65"/>
      <c r="U190" s="68"/>
      <c r="V190" s="30" t="str">
        <f>IF(TRIM(J190)="","",IF(AND(N190="SI", G189="CUARTO NIVEL PHD"),1.5,IF(AND(N190="SI",G189="CUARTO NIVEL MAESTRIA"),1,0)))</f>
        <v/>
      </c>
    </row>
    <row r="191" spans="1:22" s="8" customFormat="1" ht="27.95" customHeight="1" x14ac:dyDescent="0.25">
      <c r="A191" s="56"/>
      <c r="B191" s="59"/>
      <c r="C191" s="59"/>
      <c r="D191" s="59"/>
      <c r="E191" s="59"/>
      <c r="F191" s="59"/>
      <c r="G191" s="59"/>
      <c r="H191" s="59"/>
      <c r="I191" s="13"/>
      <c r="J191" s="13"/>
      <c r="K191" s="49"/>
      <c r="L191" s="10" t="str">
        <f>IF(TRIM(K191)="","",LOOKUP(K191,Datos!$L$8:$L$33,Datos!$J$8:$J$33))</f>
        <v/>
      </c>
      <c r="M191" s="10" t="str">
        <f>IF(TRIM(K191)="","",LOOKUP(K191, Datos!$L$8:$L$33,Datos!$K$8:$K$33))</f>
        <v/>
      </c>
      <c r="N191" s="14"/>
      <c r="O191" s="15"/>
      <c r="P191" s="15"/>
      <c r="Q191" s="16"/>
      <c r="R191" s="16"/>
      <c r="S191" s="62"/>
      <c r="T191" s="65"/>
      <c r="U191" s="69"/>
      <c r="V191" s="30" t="str">
        <f>IF(TRIM(J191)="","",IF(AND(N191="SI", G189="CUARTO NIVEL PHD"),1.5,IF(AND(N191="SI",G189="CUARTO NIVEL MAESTRIA"),1,0)))</f>
        <v/>
      </c>
    </row>
    <row r="192" spans="1:22" s="8" customFormat="1" ht="27.95" customHeight="1" x14ac:dyDescent="0.25">
      <c r="A192" s="56"/>
      <c r="B192" s="59"/>
      <c r="C192" s="59"/>
      <c r="D192" s="59"/>
      <c r="E192" s="59"/>
      <c r="F192" s="59"/>
      <c r="G192" s="59"/>
      <c r="H192" s="59"/>
      <c r="I192" s="13"/>
      <c r="J192" s="13"/>
      <c r="K192" s="50"/>
      <c r="L192" s="10" t="str">
        <f>IF(TRIM(K192)="","",LOOKUP(K192,Datos!$L$8:$L$33,Datos!$J$8:$J$33))</f>
        <v/>
      </c>
      <c r="M192" s="10" t="str">
        <f>IF(TRIM(K192)="","",LOOKUP(K192, Datos!$L$8:$L$33,Datos!$K$8:$K$33))</f>
        <v/>
      </c>
      <c r="N192" s="14"/>
      <c r="O192" s="15"/>
      <c r="P192" s="15"/>
      <c r="Q192" s="16"/>
      <c r="R192" s="16"/>
      <c r="S192" s="62"/>
      <c r="T192" s="65"/>
      <c r="U192" s="69"/>
      <c r="V192" s="30" t="str">
        <f>IF(TRIM(J192)="","",IF(AND(N192="SI", G189="CUARTO NIVEL PHD"),1.5,IF(AND(N192="SI",G189="CUARTO NIVEL MAESTRIA"),1,0)))</f>
        <v/>
      </c>
    </row>
    <row r="193" spans="1:22" s="8" customFormat="1" ht="27.95" customHeight="1" thickBot="1" x14ac:dyDescent="0.3">
      <c r="A193" s="57"/>
      <c r="B193" s="60"/>
      <c r="C193" s="60"/>
      <c r="D193" s="60"/>
      <c r="E193" s="60"/>
      <c r="F193" s="60"/>
      <c r="G193" s="60"/>
      <c r="H193" s="60"/>
      <c r="I193" s="17"/>
      <c r="J193" s="17"/>
      <c r="K193" s="51"/>
      <c r="L193" s="18" t="str">
        <f>IF(TRIM(K193)="","",LOOKUP(K193,Datos!$L$8:$L$33,Datos!$J$8:$J$33))</f>
        <v/>
      </c>
      <c r="M193" s="18" t="str">
        <f>IF(TRIM(K193)="","",LOOKUP(K193, Datos!$L$8:$L$33,Datos!$K$8:$K$33))</f>
        <v/>
      </c>
      <c r="N193" s="19"/>
      <c r="O193" s="20"/>
      <c r="P193" s="20"/>
      <c r="Q193" s="18"/>
      <c r="R193" s="18"/>
      <c r="S193" s="63"/>
      <c r="T193" s="66"/>
      <c r="U193" s="70"/>
      <c r="V193" s="31" t="str">
        <f>IF(TRIM(J193)="","",IF(AND(N193="SI", G189="CUARTO NIVEL PHD"),1.5,IF(AND(N193="SI",G189="CUARTO NIVEL MAESTRIA"),1,0)))</f>
        <v/>
      </c>
    </row>
    <row r="194" spans="1:22" s="8" customFormat="1" ht="27.95" customHeight="1" x14ac:dyDescent="0.25">
      <c r="A194" s="55" t="s">
        <v>132</v>
      </c>
      <c r="B194" s="58"/>
      <c r="C194" s="58"/>
      <c r="D194" s="58"/>
      <c r="E194" s="58"/>
      <c r="F194" s="58"/>
      <c r="G194" s="58"/>
      <c r="H194" s="58"/>
      <c r="I194" s="3"/>
      <c r="J194" s="3"/>
      <c r="K194" s="48"/>
      <c r="L194" s="4" t="str">
        <f>IF(TRIM(K194)="","",LOOKUP(K194,Datos!$L$8:$L$33,Datos!$J$8:$J$33))</f>
        <v/>
      </c>
      <c r="M194" s="4" t="str">
        <f>IF(TRIM(K194)="","",LOOKUP(K194, Datos!$L$8:$L$33,Datos!$K$8:$K$33))</f>
        <v/>
      </c>
      <c r="N194" s="5"/>
      <c r="O194" s="6"/>
      <c r="P194" s="6"/>
      <c r="Q194" s="7"/>
      <c r="R194" s="7"/>
      <c r="S194" s="61">
        <f>SUM(R194:R198)</f>
        <v>0</v>
      </c>
      <c r="T194" s="64"/>
      <c r="U194" s="67"/>
      <c r="V194" s="29" t="str">
        <f>IF(TRIM(J194)="","",IF(AND(N194="SI", G194="CUARTO NIVEL PHD"),1.5,IF(AND(N194="SI",G194="CUARTO NIVEL MAESTRIA"),1,0)))</f>
        <v/>
      </c>
    </row>
    <row r="195" spans="1:22" s="8" customFormat="1" ht="27.95" customHeight="1" x14ac:dyDescent="0.25">
      <c r="A195" s="56"/>
      <c r="B195" s="59"/>
      <c r="C195" s="59"/>
      <c r="D195" s="59"/>
      <c r="E195" s="59"/>
      <c r="F195" s="59"/>
      <c r="G195" s="59"/>
      <c r="H195" s="59"/>
      <c r="I195" s="9"/>
      <c r="J195" s="9"/>
      <c r="K195" s="49"/>
      <c r="L195" s="10" t="str">
        <f>IF(TRIM(K195)="","",LOOKUP(K195,Datos!$L$8:$L$33,Datos!$J$8:$J$33))</f>
        <v/>
      </c>
      <c r="M195" s="10" t="str">
        <f>IF(TRIM(K195)="","",LOOKUP(K195, Datos!$L$8:$L$33,Datos!$K$8:$K$33))</f>
        <v/>
      </c>
      <c r="N195" s="11"/>
      <c r="O195" s="12"/>
      <c r="P195" s="12"/>
      <c r="Q195" s="10"/>
      <c r="R195" s="10"/>
      <c r="S195" s="62"/>
      <c r="T195" s="65"/>
      <c r="U195" s="68"/>
      <c r="V195" s="30" t="str">
        <f>IF(TRIM(J195)="","",IF(AND(N195="SI", G194="CUARTO NIVEL PHD"),1.5,IF(AND(N195="SI",G194="CUARTO NIVEL MAESTRIA"),1,0)))</f>
        <v/>
      </c>
    </row>
    <row r="196" spans="1:22" s="8" customFormat="1" ht="27.95" customHeight="1" x14ac:dyDescent="0.25">
      <c r="A196" s="56"/>
      <c r="B196" s="59"/>
      <c r="C196" s="59"/>
      <c r="D196" s="59"/>
      <c r="E196" s="59"/>
      <c r="F196" s="59"/>
      <c r="G196" s="59"/>
      <c r="H196" s="59"/>
      <c r="I196" s="13"/>
      <c r="J196" s="13"/>
      <c r="K196" s="49"/>
      <c r="L196" s="10" t="str">
        <f>IF(TRIM(K196)="","",LOOKUP(K196,Datos!$L$8:$L$33,Datos!$J$8:$J$33))</f>
        <v/>
      </c>
      <c r="M196" s="10" t="str">
        <f>IF(TRIM(K196)="","",LOOKUP(K196, Datos!$L$8:$L$33,Datos!$K$8:$K$33))</f>
        <v/>
      </c>
      <c r="N196" s="14"/>
      <c r="O196" s="15"/>
      <c r="P196" s="15"/>
      <c r="Q196" s="16"/>
      <c r="R196" s="16"/>
      <c r="S196" s="62"/>
      <c r="T196" s="65"/>
      <c r="U196" s="69"/>
      <c r="V196" s="30" t="str">
        <f>IF(TRIM(J196)="","",IF(AND(N196="SI", G194="CUARTO NIVEL PHD"),1.5,IF(AND(N196="SI",G194="CUARTO NIVEL MAESTRIA"),1,0)))</f>
        <v/>
      </c>
    </row>
    <row r="197" spans="1:22" s="8" customFormat="1" ht="27.95" customHeight="1" x14ac:dyDescent="0.25">
      <c r="A197" s="56"/>
      <c r="B197" s="59"/>
      <c r="C197" s="59"/>
      <c r="D197" s="59"/>
      <c r="E197" s="59"/>
      <c r="F197" s="59"/>
      <c r="G197" s="59"/>
      <c r="H197" s="59"/>
      <c r="I197" s="13"/>
      <c r="J197" s="13"/>
      <c r="K197" s="50"/>
      <c r="L197" s="10" t="str">
        <f>IF(TRIM(K197)="","",LOOKUP(K197,Datos!$L$8:$L$33,Datos!$J$8:$J$33))</f>
        <v/>
      </c>
      <c r="M197" s="10" t="str">
        <f>IF(TRIM(K197)="","",LOOKUP(K197, Datos!$L$8:$L$33,Datos!$K$8:$K$33))</f>
        <v/>
      </c>
      <c r="N197" s="14"/>
      <c r="O197" s="15"/>
      <c r="P197" s="15"/>
      <c r="Q197" s="16"/>
      <c r="R197" s="16"/>
      <c r="S197" s="62"/>
      <c r="T197" s="65"/>
      <c r="U197" s="69"/>
      <c r="V197" s="30" t="str">
        <f>IF(TRIM(J197)="","",IF(AND(N197="SI", G194="CUARTO NIVEL PHD"),1.5,IF(AND(N197="SI",G194="CUARTO NIVEL MAESTRIA"),1,0)))</f>
        <v/>
      </c>
    </row>
    <row r="198" spans="1:22" s="8" customFormat="1" ht="27.95" customHeight="1" thickBot="1" x14ac:dyDescent="0.3">
      <c r="A198" s="57"/>
      <c r="B198" s="60"/>
      <c r="C198" s="60"/>
      <c r="D198" s="60"/>
      <c r="E198" s="60"/>
      <c r="F198" s="60"/>
      <c r="G198" s="60"/>
      <c r="H198" s="60"/>
      <c r="I198" s="17"/>
      <c r="J198" s="17"/>
      <c r="K198" s="51"/>
      <c r="L198" s="18" t="str">
        <f>IF(TRIM(K198)="","",LOOKUP(K198,Datos!$L$8:$L$33,Datos!$J$8:$J$33))</f>
        <v/>
      </c>
      <c r="M198" s="18" t="str">
        <f>IF(TRIM(K198)="","",LOOKUP(K198, Datos!$L$8:$L$33,Datos!$K$8:$K$33))</f>
        <v/>
      </c>
      <c r="N198" s="19"/>
      <c r="O198" s="20"/>
      <c r="P198" s="20"/>
      <c r="Q198" s="18"/>
      <c r="R198" s="18"/>
      <c r="S198" s="63"/>
      <c r="T198" s="66"/>
      <c r="U198" s="70"/>
      <c r="V198" s="31" t="str">
        <f>IF(TRIM(J198)="","",IF(AND(N198="SI", G194="CUARTO NIVEL PHD"),1.5,IF(AND(N198="SI",G194="CUARTO NIVEL MAESTRIA"),1,0)))</f>
        <v/>
      </c>
    </row>
    <row r="199" spans="1:22" s="8" customFormat="1" ht="27.95" customHeight="1" x14ac:dyDescent="0.25">
      <c r="A199" s="55" t="s">
        <v>134</v>
      </c>
      <c r="B199" s="58"/>
      <c r="C199" s="58"/>
      <c r="D199" s="58"/>
      <c r="E199" s="58"/>
      <c r="F199" s="58"/>
      <c r="G199" s="58"/>
      <c r="H199" s="58"/>
      <c r="I199" s="3"/>
      <c r="J199" s="3"/>
      <c r="K199" s="48"/>
      <c r="L199" s="4" t="str">
        <f>IF(TRIM(K199)="","",LOOKUP(K199,Datos!$L$8:$L$33,Datos!$J$8:$J$33))</f>
        <v/>
      </c>
      <c r="M199" s="4" t="str">
        <f>IF(TRIM(K199)="","",LOOKUP(K199, Datos!$L$8:$L$33,Datos!$K$8:$K$33))</f>
        <v/>
      </c>
      <c r="N199" s="5"/>
      <c r="O199" s="6"/>
      <c r="P199" s="6"/>
      <c r="Q199" s="7"/>
      <c r="R199" s="7"/>
      <c r="S199" s="61">
        <f>SUM(R199:R203)</f>
        <v>0</v>
      </c>
      <c r="T199" s="64"/>
      <c r="U199" s="67"/>
      <c r="V199" s="29" t="str">
        <f>IF(TRIM(J199)="","",IF(AND(N199="SI", G199="CUARTO NIVEL PHD"),1.5,IF(AND(N199="SI",G199="CUARTO NIVEL MAESTRIA"),1,0)))</f>
        <v/>
      </c>
    </row>
    <row r="200" spans="1:22" s="8" customFormat="1" ht="27.95" customHeight="1" x14ac:dyDescent="0.25">
      <c r="A200" s="56"/>
      <c r="B200" s="59"/>
      <c r="C200" s="59"/>
      <c r="D200" s="59"/>
      <c r="E200" s="59"/>
      <c r="F200" s="59"/>
      <c r="G200" s="59"/>
      <c r="H200" s="59"/>
      <c r="I200" s="9"/>
      <c r="J200" s="9"/>
      <c r="K200" s="49"/>
      <c r="L200" s="10" t="str">
        <f>IF(TRIM(K200)="","",LOOKUP(K200,Datos!$L$8:$L$33,Datos!$J$8:$J$33))</f>
        <v/>
      </c>
      <c r="M200" s="10" t="str">
        <f>IF(TRIM(K200)="","",LOOKUP(K200, Datos!$L$8:$L$33,Datos!$K$8:$K$33))</f>
        <v/>
      </c>
      <c r="N200" s="11"/>
      <c r="O200" s="12"/>
      <c r="P200" s="12"/>
      <c r="Q200" s="10"/>
      <c r="R200" s="10"/>
      <c r="S200" s="62"/>
      <c r="T200" s="65"/>
      <c r="U200" s="68"/>
      <c r="V200" s="30" t="str">
        <f>IF(TRIM(J200)="","",IF(AND(N200="SI", G199="CUARTO NIVEL PHD"),1.5,IF(AND(N200="SI",G199="CUARTO NIVEL MAESTRIA"),1,0)))</f>
        <v/>
      </c>
    </row>
    <row r="201" spans="1:22" s="8" customFormat="1" ht="27.95" customHeight="1" x14ac:dyDescent="0.25">
      <c r="A201" s="56"/>
      <c r="B201" s="59"/>
      <c r="C201" s="59"/>
      <c r="D201" s="59"/>
      <c r="E201" s="59"/>
      <c r="F201" s="59"/>
      <c r="G201" s="59"/>
      <c r="H201" s="59"/>
      <c r="I201" s="13"/>
      <c r="J201" s="13"/>
      <c r="K201" s="49"/>
      <c r="L201" s="10" t="str">
        <f>IF(TRIM(K201)="","",LOOKUP(K201,Datos!$L$8:$L$33,Datos!$J$8:$J$33))</f>
        <v/>
      </c>
      <c r="M201" s="10" t="str">
        <f>IF(TRIM(K201)="","",LOOKUP(K201, Datos!$L$8:$L$33,Datos!$K$8:$K$33))</f>
        <v/>
      </c>
      <c r="N201" s="14"/>
      <c r="O201" s="15"/>
      <c r="P201" s="15"/>
      <c r="Q201" s="16"/>
      <c r="R201" s="16"/>
      <c r="S201" s="62"/>
      <c r="T201" s="65"/>
      <c r="U201" s="69"/>
      <c r="V201" s="30" t="str">
        <f>IF(TRIM(J201)="","",IF(AND(N201="SI", G199="CUARTO NIVEL PHD"),1.5,IF(AND(N201="SI",G199="CUARTO NIVEL MAESTRIA"),1,0)))</f>
        <v/>
      </c>
    </row>
    <row r="202" spans="1:22" s="8" customFormat="1" ht="27.95" customHeight="1" x14ac:dyDescent="0.25">
      <c r="A202" s="56"/>
      <c r="B202" s="59"/>
      <c r="C202" s="59"/>
      <c r="D202" s="59"/>
      <c r="E202" s="59"/>
      <c r="F202" s="59"/>
      <c r="G202" s="59"/>
      <c r="H202" s="59"/>
      <c r="I202" s="13"/>
      <c r="J202" s="13"/>
      <c r="K202" s="50"/>
      <c r="L202" s="10" t="str">
        <f>IF(TRIM(K202)="","",LOOKUP(K202,Datos!$L$8:$L$33,Datos!$J$8:$J$33))</f>
        <v/>
      </c>
      <c r="M202" s="10" t="str">
        <f>IF(TRIM(K202)="","",LOOKUP(K202, Datos!$L$8:$L$33,Datos!$K$8:$K$33))</f>
        <v/>
      </c>
      <c r="N202" s="14"/>
      <c r="O202" s="15"/>
      <c r="P202" s="15"/>
      <c r="Q202" s="16"/>
      <c r="R202" s="16"/>
      <c r="S202" s="62"/>
      <c r="T202" s="65"/>
      <c r="U202" s="69"/>
      <c r="V202" s="30" t="str">
        <f>IF(TRIM(J202)="","",IF(AND(N202="SI", G199="CUARTO NIVEL PHD"),1.5,IF(AND(N202="SI",G199="CUARTO NIVEL MAESTRIA"),1,0)))</f>
        <v/>
      </c>
    </row>
    <row r="203" spans="1:22" s="8" customFormat="1" ht="27.95" customHeight="1" thickBot="1" x14ac:dyDescent="0.3">
      <c r="A203" s="57"/>
      <c r="B203" s="60"/>
      <c r="C203" s="60"/>
      <c r="D203" s="60"/>
      <c r="E203" s="60"/>
      <c r="F203" s="60"/>
      <c r="G203" s="60"/>
      <c r="H203" s="60"/>
      <c r="I203" s="17"/>
      <c r="J203" s="17"/>
      <c r="K203" s="51"/>
      <c r="L203" s="18" t="str">
        <f>IF(TRIM(K203)="","",LOOKUP(K203,Datos!$L$8:$L$33,Datos!$J$8:$J$33))</f>
        <v/>
      </c>
      <c r="M203" s="18" t="str">
        <f>IF(TRIM(K203)="","",LOOKUP(K203, Datos!$L$8:$L$33,Datos!$K$8:$K$33))</f>
        <v/>
      </c>
      <c r="N203" s="19"/>
      <c r="O203" s="20"/>
      <c r="P203" s="20"/>
      <c r="Q203" s="18"/>
      <c r="R203" s="18"/>
      <c r="S203" s="63"/>
      <c r="T203" s="66"/>
      <c r="U203" s="70"/>
      <c r="V203" s="31" t="str">
        <f>IF(TRIM(J203)="","",IF(AND(N203="SI", G199="CUARTO NIVEL PHD"),1.5,IF(AND(N203="SI",G199="CUARTO NIVEL MAESTRIA"),1,0)))</f>
        <v/>
      </c>
    </row>
    <row r="204" spans="1:22" s="8" customFormat="1" ht="27.95" customHeight="1" x14ac:dyDescent="0.25">
      <c r="A204" s="55" t="s">
        <v>135</v>
      </c>
      <c r="B204" s="58"/>
      <c r="C204" s="58"/>
      <c r="D204" s="58"/>
      <c r="E204" s="58"/>
      <c r="F204" s="58"/>
      <c r="G204" s="58"/>
      <c r="H204" s="58"/>
      <c r="I204" s="3"/>
      <c r="J204" s="3"/>
      <c r="K204" s="48"/>
      <c r="L204" s="4" t="str">
        <f>IF(TRIM(K204)="","",LOOKUP(K204,Datos!$L$8:$L$33,Datos!$J$8:$J$33))</f>
        <v/>
      </c>
      <c r="M204" s="4" t="str">
        <f>IF(TRIM(K204)="","",LOOKUP(K204, Datos!$L$8:$L$33,Datos!$K$8:$K$33))</f>
        <v/>
      </c>
      <c r="N204" s="5"/>
      <c r="O204" s="6"/>
      <c r="P204" s="6"/>
      <c r="Q204" s="7"/>
      <c r="R204" s="7"/>
      <c r="S204" s="61">
        <f>SUM(R204:R208)</f>
        <v>0</v>
      </c>
      <c r="T204" s="64"/>
      <c r="U204" s="67"/>
      <c r="V204" s="29" t="str">
        <f>IF(TRIM(J204)="","",IF(AND(N204="SI", G204="CUARTO NIVEL PHD"),1.5,IF(AND(N204="SI",G204="CUARTO NIVEL MAESTRIA"),1,0)))</f>
        <v/>
      </c>
    </row>
    <row r="205" spans="1:22" s="8" customFormat="1" ht="27.95" customHeight="1" x14ac:dyDescent="0.25">
      <c r="A205" s="56"/>
      <c r="B205" s="59"/>
      <c r="C205" s="59"/>
      <c r="D205" s="59"/>
      <c r="E205" s="59"/>
      <c r="F205" s="59"/>
      <c r="G205" s="59"/>
      <c r="H205" s="59"/>
      <c r="I205" s="9"/>
      <c r="J205" s="9"/>
      <c r="K205" s="49"/>
      <c r="L205" s="10" t="str">
        <f>IF(TRIM(K205)="","",LOOKUP(K205,Datos!$L$8:$L$33,Datos!$J$8:$J$33))</f>
        <v/>
      </c>
      <c r="M205" s="10" t="str">
        <f>IF(TRIM(K205)="","",LOOKUP(K205, Datos!$L$8:$L$33,Datos!$K$8:$K$33))</f>
        <v/>
      </c>
      <c r="N205" s="11"/>
      <c r="O205" s="12"/>
      <c r="P205" s="12"/>
      <c r="Q205" s="10"/>
      <c r="R205" s="10"/>
      <c r="S205" s="62"/>
      <c r="T205" s="65"/>
      <c r="U205" s="68"/>
      <c r="V205" s="30" t="str">
        <f>IF(TRIM(J205)="","",IF(AND(N205="SI", G204="CUARTO NIVEL PHD"),1.5,IF(AND(N205="SI",G204="CUARTO NIVEL MAESTRIA"),1,0)))</f>
        <v/>
      </c>
    </row>
    <row r="206" spans="1:22" s="8" customFormat="1" ht="27.95" customHeight="1" x14ac:dyDescent="0.25">
      <c r="A206" s="56"/>
      <c r="B206" s="59"/>
      <c r="C206" s="59"/>
      <c r="D206" s="59"/>
      <c r="E206" s="59"/>
      <c r="F206" s="59"/>
      <c r="G206" s="59"/>
      <c r="H206" s="59"/>
      <c r="I206" s="13"/>
      <c r="J206" s="13"/>
      <c r="K206" s="49"/>
      <c r="L206" s="10" t="str">
        <f>IF(TRIM(K206)="","",LOOKUP(K206,Datos!$L$8:$L$33,Datos!$J$8:$J$33))</f>
        <v/>
      </c>
      <c r="M206" s="10" t="str">
        <f>IF(TRIM(K206)="","",LOOKUP(K206, Datos!$L$8:$L$33,Datos!$K$8:$K$33))</f>
        <v/>
      </c>
      <c r="N206" s="14"/>
      <c r="O206" s="15"/>
      <c r="P206" s="15"/>
      <c r="Q206" s="16"/>
      <c r="R206" s="16"/>
      <c r="S206" s="62"/>
      <c r="T206" s="65"/>
      <c r="U206" s="69"/>
      <c r="V206" s="30" t="str">
        <f>IF(TRIM(J206)="","",IF(AND(N206="SI", G204="CUARTO NIVEL PHD"),1.5,IF(AND(N206="SI",G204="CUARTO NIVEL MAESTRIA"),1,0)))</f>
        <v/>
      </c>
    </row>
    <row r="207" spans="1:22" s="8" customFormat="1" ht="27.95" customHeight="1" x14ac:dyDescent="0.25">
      <c r="A207" s="56"/>
      <c r="B207" s="59"/>
      <c r="C207" s="59"/>
      <c r="D207" s="59"/>
      <c r="E207" s="59"/>
      <c r="F207" s="59"/>
      <c r="G207" s="59"/>
      <c r="H207" s="59"/>
      <c r="I207" s="13"/>
      <c r="J207" s="13"/>
      <c r="K207" s="50"/>
      <c r="L207" s="10" t="str">
        <f>IF(TRIM(K207)="","",LOOKUP(K207,Datos!$L$8:$L$33,Datos!$J$8:$J$33))</f>
        <v/>
      </c>
      <c r="M207" s="10" t="str">
        <f>IF(TRIM(K207)="","",LOOKUP(K207, Datos!$L$8:$L$33,Datos!$K$8:$K$33))</f>
        <v/>
      </c>
      <c r="N207" s="14"/>
      <c r="O207" s="15"/>
      <c r="P207" s="15"/>
      <c r="Q207" s="16"/>
      <c r="R207" s="16"/>
      <c r="S207" s="62"/>
      <c r="T207" s="65"/>
      <c r="U207" s="69"/>
      <c r="V207" s="30" t="str">
        <f>IF(TRIM(J207)="","",IF(AND(N207="SI", G204="CUARTO NIVEL PHD"),1.5,IF(AND(N207="SI",G204="CUARTO NIVEL MAESTRIA"),1,0)))</f>
        <v/>
      </c>
    </row>
    <row r="208" spans="1:22" s="8" customFormat="1" ht="27.95" customHeight="1" thickBot="1" x14ac:dyDescent="0.3">
      <c r="A208" s="57"/>
      <c r="B208" s="60"/>
      <c r="C208" s="60"/>
      <c r="D208" s="60"/>
      <c r="E208" s="60"/>
      <c r="F208" s="60"/>
      <c r="G208" s="60"/>
      <c r="H208" s="60"/>
      <c r="I208" s="17"/>
      <c r="J208" s="17"/>
      <c r="K208" s="51"/>
      <c r="L208" s="18" t="str">
        <f>IF(TRIM(K208)="","",LOOKUP(K208,Datos!$L$8:$L$33,Datos!$J$8:$J$33))</f>
        <v/>
      </c>
      <c r="M208" s="18" t="str">
        <f>IF(TRIM(K208)="","",LOOKUP(K208, Datos!$L$8:$L$33,Datos!$K$8:$K$33))</f>
        <v/>
      </c>
      <c r="N208" s="19"/>
      <c r="O208" s="20"/>
      <c r="P208" s="20"/>
      <c r="Q208" s="18"/>
      <c r="R208" s="18"/>
      <c r="S208" s="63"/>
      <c r="T208" s="66"/>
      <c r="U208" s="70"/>
      <c r="V208" s="31" t="str">
        <f>IF(TRIM(J208)="","",IF(AND(N208="SI", G204="CUARTO NIVEL PHD"),1.5,IF(AND(N208="SI",G204="CUARTO NIVEL MAESTRIA"),1,0)))</f>
        <v/>
      </c>
    </row>
    <row r="209" spans="1:22" s="8" customFormat="1" ht="27.95" customHeight="1" x14ac:dyDescent="0.25">
      <c r="A209" s="55" t="s">
        <v>136</v>
      </c>
      <c r="B209" s="58"/>
      <c r="C209" s="58"/>
      <c r="D209" s="58"/>
      <c r="E209" s="58"/>
      <c r="F209" s="58"/>
      <c r="G209" s="58"/>
      <c r="H209" s="58"/>
      <c r="I209" s="3"/>
      <c r="J209" s="3"/>
      <c r="K209" s="48"/>
      <c r="L209" s="4" t="str">
        <f>IF(TRIM(K209)="","",LOOKUP(K209,Datos!$L$8:$L$33,Datos!$J$8:$J$33))</f>
        <v/>
      </c>
      <c r="M209" s="4" t="str">
        <f>IF(TRIM(K209)="","",LOOKUP(K209, Datos!$L$8:$L$33,Datos!$K$8:$K$33))</f>
        <v/>
      </c>
      <c r="N209" s="5"/>
      <c r="O209" s="6"/>
      <c r="P209" s="6"/>
      <c r="Q209" s="7"/>
      <c r="R209" s="7"/>
      <c r="S209" s="61">
        <f>SUM(R209:R213)</f>
        <v>0</v>
      </c>
      <c r="T209" s="64"/>
      <c r="U209" s="67"/>
      <c r="V209" s="29" t="str">
        <f>IF(TRIM(J209)="","",IF(AND(N209="SI", G209="CUARTO NIVEL PHD"),1.5,IF(AND(N209="SI",G209="CUARTO NIVEL MAESTRIA"),1,0)))</f>
        <v/>
      </c>
    </row>
    <row r="210" spans="1:22" s="8" customFormat="1" ht="27.95" customHeight="1" x14ac:dyDescent="0.25">
      <c r="A210" s="56"/>
      <c r="B210" s="59"/>
      <c r="C210" s="59"/>
      <c r="D210" s="59"/>
      <c r="E210" s="59"/>
      <c r="F210" s="59"/>
      <c r="G210" s="59"/>
      <c r="H210" s="59"/>
      <c r="I210" s="9"/>
      <c r="J210" s="9"/>
      <c r="K210" s="49"/>
      <c r="L210" s="10" t="str">
        <f>IF(TRIM(K210)="","",LOOKUP(K210,Datos!$L$8:$L$33,Datos!$J$8:$J$33))</f>
        <v/>
      </c>
      <c r="M210" s="10" t="str">
        <f>IF(TRIM(K210)="","",LOOKUP(K210, Datos!$L$8:$L$33,Datos!$K$8:$K$33))</f>
        <v/>
      </c>
      <c r="N210" s="11"/>
      <c r="O210" s="12"/>
      <c r="P210" s="12"/>
      <c r="Q210" s="10"/>
      <c r="R210" s="10"/>
      <c r="S210" s="62"/>
      <c r="T210" s="65"/>
      <c r="U210" s="68"/>
      <c r="V210" s="30" t="str">
        <f>IF(TRIM(J210)="","",IF(AND(N210="SI", G209="CUARTO NIVEL PHD"),1.5,IF(AND(N210="SI",G209="CUARTO NIVEL MAESTRIA"),1,0)))</f>
        <v/>
      </c>
    </row>
    <row r="211" spans="1:22" s="8" customFormat="1" ht="27.95" customHeight="1" x14ac:dyDescent="0.25">
      <c r="A211" s="56"/>
      <c r="B211" s="59"/>
      <c r="C211" s="59"/>
      <c r="D211" s="59"/>
      <c r="E211" s="59"/>
      <c r="F211" s="59"/>
      <c r="G211" s="59"/>
      <c r="H211" s="59"/>
      <c r="I211" s="13"/>
      <c r="J211" s="13"/>
      <c r="K211" s="49"/>
      <c r="L211" s="10" t="str">
        <f>IF(TRIM(K211)="","",LOOKUP(K211,Datos!$L$8:$L$33,Datos!$J$8:$J$33))</f>
        <v/>
      </c>
      <c r="M211" s="10" t="str">
        <f>IF(TRIM(K211)="","",LOOKUP(K211, Datos!$L$8:$L$33,Datos!$K$8:$K$33))</f>
        <v/>
      </c>
      <c r="N211" s="14"/>
      <c r="O211" s="15"/>
      <c r="P211" s="15"/>
      <c r="Q211" s="16"/>
      <c r="R211" s="16"/>
      <c r="S211" s="62"/>
      <c r="T211" s="65"/>
      <c r="U211" s="69"/>
      <c r="V211" s="30" t="str">
        <f>IF(TRIM(J211)="","",IF(AND(N211="SI", G209="CUARTO NIVEL PHD"),1.5,IF(AND(N211="SI",G209="CUARTO NIVEL MAESTRIA"),1,0)))</f>
        <v/>
      </c>
    </row>
    <row r="212" spans="1:22" s="8" customFormat="1" ht="27.95" customHeight="1" x14ac:dyDescent="0.25">
      <c r="A212" s="56"/>
      <c r="B212" s="59"/>
      <c r="C212" s="59"/>
      <c r="D212" s="59"/>
      <c r="E212" s="59"/>
      <c r="F212" s="59"/>
      <c r="G212" s="59"/>
      <c r="H212" s="59"/>
      <c r="I212" s="13"/>
      <c r="J212" s="13"/>
      <c r="K212" s="50"/>
      <c r="L212" s="10" t="str">
        <f>IF(TRIM(K212)="","",LOOKUP(K212,Datos!$L$8:$L$33,Datos!$J$8:$J$33))</f>
        <v/>
      </c>
      <c r="M212" s="10" t="str">
        <f>IF(TRIM(K212)="","",LOOKUP(K212, Datos!$L$8:$L$33,Datos!$K$8:$K$33))</f>
        <v/>
      </c>
      <c r="N212" s="14"/>
      <c r="O212" s="15"/>
      <c r="P212" s="15"/>
      <c r="Q212" s="16"/>
      <c r="R212" s="16"/>
      <c r="S212" s="62"/>
      <c r="T212" s="65"/>
      <c r="U212" s="69"/>
      <c r="V212" s="30" t="str">
        <f>IF(TRIM(J212)="","",IF(AND(N212="SI", G209="CUARTO NIVEL PHD"),1.5,IF(AND(N212="SI",G209="CUARTO NIVEL MAESTRIA"),1,0)))</f>
        <v/>
      </c>
    </row>
    <row r="213" spans="1:22" s="8" customFormat="1" ht="27.95" customHeight="1" thickBot="1" x14ac:dyDescent="0.3">
      <c r="A213" s="57"/>
      <c r="B213" s="60"/>
      <c r="C213" s="60"/>
      <c r="D213" s="60"/>
      <c r="E213" s="60"/>
      <c r="F213" s="60"/>
      <c r="G213" s="60"/>
      <c r="H213" s="60"/>
      <c r="I213" s="17"/>
      <c r="J213" s="17"/>
      <c r="K213" s="51"/>
      <c r="L213" s="18" t="str">
        <f>IF(TRIM(K213)="","",LOOKUP(K213,Datos!$L$8:$L$33,Datos!$J$8:$J$33))</f>
        <v/>
      </c>
      <c r="M213" s="18" t="str">
        <f>IF(TRIM(K213)="","",LOOKUP(K213, Datos!$L$8:$L$33,Datos!$K$8:$K$33))</f>
        <v/>
      </c>
      <c r="N213" s="19"/>
      <c r="O213" s="20"/>
      <c r="P213" s="20"/>
      <c r="Q213" s="18"/>
      <c r="R213" s="18"/>
      <c r="S213" s="63"/>
      <c r="T213" s="66"/>
      <c r="U213" s="70"/>
      <c r="V213" s="31" t="str">
        <f>IF(TRIM(J213)="","",IF(AND(N213="SI", G209="CUARTO NIVEL PHD"),1.5,IF(AND(N213="SI",G209="CUARTO NIVEL MAESTRIA"),1,0)))</f>
        <v/>
      </c>
    </row>
    <row r="214" spans="1:22" s="8" customFormat="1" ht="27.95" customHeight="1" x14ac:dyDescent="0.25">
      <c r="A214" s="55" t="s">
        <v>137</v>
      </c>
      <c r="B214" s="58"/>
      <c r="C214" s="58"/>
      <c r="D214" s="58"/>
      <c r="E214" s="58"/>
      <c r="F214" s="58"/>
      <c r="G214" s="58"/>
      <c r="H214" s="58"/>
      <c r="I214" s="3"/>
      <c r="J214" s="3"/>
      <c r="K214" s="48"/>
      <c r="L214" s="4" t="str">
        <f>IF(TRIM(K214)="","",LOOKUP(K214,Datos!$L$8:$L$33,Datos!$J$8:$J$33))</f>
        <v/>
      </c>
      <c r="M214" s="4" t="str">
        <f>IF(TRIM(K214)="","",LOOKUP(K214, Datos!$L$8:$L$33,Datos!$K$8:$K$33))</f>
        <v/>
      </c>
      <c r="N214" s="5"/>
      <c r="O214" s="6"/>
      <c r="P214" s="6"/>
      <c r="Q214" s="7"/>
      <c r="R214" s="7"/>
      <c r="S214" s="61">
        <f>SUM(R214:R218)</f>
        <v>0</v>
      </c>
      <c r="T214" s="64"/>
      <c r="U214" s="67"/>
      <c r="V214" s="29" t="str">
        <f>IF(TRIM(J214)="","",IF(AND(N214="SI", G214="CUARTO NIVEL PHD"),1.5,IF(AND(N214="SI",G214="CUARTO NIVEL MAESTRIA"),1,0)))</f>
        <v/>
      </c>
    </row>
    <row r="215" spans="1:22" s="8" customFormat="1" ht="27.95" customHeight="1" x14ac:dyDescent="0.25">
      <c r="A215" s="56"/>
      <c r="B215" s="59"/>
      <c r="C215" s="59"/>
      <c r="D215" s="59"/>
      <c r="E215" s="59"/>
      <c r="F215" s="59"/>
      <c r="G215" s="59"/>
      <c r="H215" s="59"/>
      <c r="I215" s="9"/>
      <c r="J215" s="9"/>
      <c r="K215" s="49"/>
      <c r="L215" s="10" t="str">
        <f>IF(TRIM(K215)="","",LOOKUP(K215,Datos!$L$8:$L$33,Datos!$J$8:$J$33))</f>
        <v/>
      </c>
      <c r="M215" s="10" t="str">
        <f>IF(TRIM(K215)="","",LOOKUP(K215, Datos!$L$8:$L$33,Datos!$K$8:$K$33))</f>
        <v/>
      </c>
      <c r="N215" s="11"/>
      <c r="O215" s="12"/>
      <c r="P215" s="12"/>
      <c r="Q215" s="10"/>
      <c r="R215" s="10"/>
      <c r="S215" s="62"/>
      <c r="T215" s="65"/>
      <c r="U215" s="68"/>
      <c r="V215" s="30" t="str">
        <f>IF(TRIM(J215)="","",IF(AND(N215="SI", G214="CUARTO NIVEL PHD"),1.5,IF(AND(N215="SI",G214="CUARTO NIVEL MAESTRIA"),1,0)))</f>
        <v/>
      </c>
    </row>
    <row r="216" spans="1:22" s="8" customFormat="1" ht="27.95" customHeight="1" x14ac:dyDescent="0.25">
      <c r="A216" s="56"/>
      <c r="B216" s="59"/>
      <c r="C216" s="59"/>
      <c r="D216" s="59"/>
      <c r="E216" s="59"/>
      <c r="F216" s="59"/>
      <c r="G216" s="59"/>
      <c r="H216" s="59"/>
      <c r="I216" s="13"/>
      <c r="J216" s="13"/>
      <c r="K216" s="49"/>
      <c r="L216" s="10" t="str">
        <f>IF(TRIM(K216)="","",LOOKUP(K216,Datos!$L$8:$L$33,Datos!$J$8:$J$33))</f>
        <v/>
      </c>
      <c r="M216" s="10" t="str">
        <f>IF(TRIM(K216)="","",LOOKUP(K216, Datos!$L$8:$L$33,Datos!$K$8:$K$33))</f>
        <v/>
      </c>
      <c r="N216" s="14"/>
      <c r="O216" s="15"/>
      <c r="P216" s="15"/>
      <c r="Q216" s="16"/>
      <c r="R216" s="16"/>
      <c r="S216" s="62"/>
      <c r="T216" s="65"/>
      <c r="U216" s="69"/>
      <c r="V216" s="30" t="str">
        <f>IF(TRIM(J216)="","",IF(AND(N216="SI", G214="CUARTO NIVEL PHD"),1.5,IF(AND(N216="SI",G214="CUARTO NIVEL MAESTRIA"),1,0)))</f>
        <v/>
      </c>
    </row>
    <row r="217" spans="1:22" s="8" customFormat="1" ht="27.95" customHeight="1" x14ac:dyDescent="0.25">
      <c r="A217" s="56"/>
      <c r="B217" s="59"/>
      <c r="C217" s="59"/>
      <c r="D217" s="59"/>
      <c r="E217" s="59"/>
      <c r="F217" s="59"/>
      <c r="G217" s="59"/>
      <c r="H217" s="59"/>
      <c r="I217" s="13"/>
      <c r="J217" s="13"/>
      <c r="K217" s="50"/>
      <c r="L217" s="10" t="str">
        <f>IF(TRIM(K217)="","",LOOKUP(K217,Datos!$L$8:$L$33,Datos!$J$8:$J$33))</f>
        <v/>
      </c>
      <c r="M217" s="10" t="str">
        <f>IF(TRIM(K217)="","",LOOKUP(K217, Datos!$L$8:$L$33,Datos!$K$8:$K$33))</f>
        <v/>
      </c>
      <c r="N217" s="14"/>
      <c r="O217" s="15"/>
      <c r="P217" s="15"/>
      <c r="Q217" s="16"/>
      <c r="R217" s="16"/>
      <c r="S217" s="62"/>
      <c r="T217" s="65"/>
      <c r="U217" s="69"/>
      <c r="V217" s="30" t="str">
        <f>IF(TRIM(J217)="","",IF(AND(N217="SI", G214="CUARTO NIVEL PHD"),1.5,IF(AND(N217="SI",G214="CUARTO NIVEL MAESTRIA"),1,0)))</f>
        <v/>
      </c>
    </row>
    <row r="218" spans="1:22" s="8" customFormat="1" ht="27.95" customHeight="1" thickBot="1" x14ac:dyDescent="0.3">
      <c r="A218" s="57"/>
      <c r="B218" s="60"/>
      <c r="C218" s="60"/>
      <c r="D218" s="60"/>
      <c r="E218" s="60"/>
      <c r="F218" s="60"/>
      <c r="G218" s="60"/>
      <c r="H218" s="60"/>
      <c r="I218" s="17"/>
      <c r="J218" s="17"/>
      <c r="K218" s="51"/>
      <c r="L218" s="18" t="str">
        <f>IF(TRIM(K218)="","",LOOKUP(K218,Datos!$L$8:$L$33,Datos!$J$8:$J$33))</f>
        <v/>
      </c>
      <c r="M218" s="18" t="str">
        <f>IF(TRIM(K218)="","",LOOKUP(K218, Datos!$L$8:$L$33,Datos!$K$8:$K$33))</f>
        <v/>
      </c>
      <c r="N218" s="19"/>
      <c r="O218" s="20"/>
      <c r="P218" s="20"/>
      <c r="Q218" s="18"/>
      <c r="R218" s="18"/>
      <c r="S218" s="63"/>
      <c r="T218" s="66"/>
      <c r="U218" s="70"/>
      <c r="V218" s="31" t="str">
        <f>IF(TRIM(J218)="","",IF(AND(N218="SI", G214="CUARTO NIVEL PHD"),1.5,IF(AND(N218="SI",G214="CUARTO NIVEL MAESTRIA"),1,0)))</f>
        <v/>
      </c>
    </row>
    <row r="219" spans="1:22" s="8" customFormat="1" ht="27.95" customHeight="1" x14ac:dyDescent="0.25">
      <c r="A219" s="55" t="s">
        <v>138</v>
      </c>
      <c r="B219" s="58"/>
      <c r="C219" s="58"/>
      <c r="D219" s="58"/>
      <c r="E219" s="58"/>
      <c r="F219" s="58"/>
      <c r="G219" s="58"/>
      <c r="H219" s="58"/>
      <c r="I219" s="3"/>
      <c r="J219" s="3"/>
      <c r="K219" s="48"/>
      <c r="L219" s="4" t="str">
        <f>IF(TRIM(K219)="","",LOOKUP(K219,Datos!$L$8:$L$33,Datos!$J$8:$J$33))</f>
        <v/>
      </c>
      <c r="M219" s="4" t="str">
        <f>IF(TRIM(K219)="","",LOOKUP(K219, Datos!$L$8:$L$33,Datos!$K$8:$K$33))</f>
        <v/>
      </c>
      <c r="N219" s="5"/>
      <c r="O219" s="6"/>
      <c r="P219" s="6"/>
      <c r="Q219" s="7"/>
      <c r="R219" s="7"/>
      <c r="S219" s="61">
        <f>SUM(R219:R223)</f>
        <v>0</v>
      </c>
      <c r="T219" s="64"/>
      <c r="U219" s="67"/>
      <c r="V219" s="29" t="str">
        <f>IF(TRIM(J219)="","",IF(AND(N219="SI", G219="CUARTO NIVEL PHD"),1.5,IF(AND(N219="SI",G219="CUARTO NIVEL MAESTRIA"),1,0)))</f>
        <v/>
      </c>
    </row>
    <row r="220" spans="1:22" s="8" customFormat="1" ht="27.95" customHeight="1" x14ac:dyDescent="0.25">
      <c r="A220" s="56"/>
      <c r="B220" s="59"/>
      <c r="C220" s="59"/>
      <c r="D220" s="59"/>
      <c r="E220" s="59"/>
      <c r="F220" s="59"/>
      <c r="G220" s="59"/>
      <c r="H220" s="59"/>
      <c r="I220" s="9"/>
      <c r="J220" s="9"/>
      <c r="K220" s="49"/>
      <c r="L220" s="10" t="str">
        <f>IF(TRIM(K220)="","",LOOKUP(K220,Datos!$L$8:$L$33,Datos!$J$8:$J$33))</f>
        <v/>
      </c>
      <c r="M220" s="10" t="str">
        <f>IF(TRIM(K220)="","",LOOKUP(K220, Datos!$L$8:$L$33,Datos!$K$8:$K$33))</f>
        <v/>
      </c>
      <c r="N220" s="11"/>
      <c r="O220" s="12"/>
      <c r="P220" s="12"/>
      <c r="Q220" s="10"/>
      <c r="R220" s="10"/>
      <c r="S220" s="62"/>
      <c r="T220" s="65"/>
      <c r="U220" s="68"/>
      <c r="V220" s="30" t="str">
        <f>IF(TRIM(J220)="","",IF(AND(N220="SI", G219="CUARTO NIVEL PHD"),1.5,IF(AND(N220="SI",G219="CUARTO NIVEL MAESTRIA"),1,0)))</f>
        <v/>
      </c>
    </row>
    <row r="221" spans="1:22" s="8" customFormat="1" ht="27.95" customHeight="1" x14ac:dyDescent="0.25">
      <c r="A221" s="56"/>
      <c r="B221" s="59"/>
      <c r="C221" s="59"/>
      <c r="D221" s="59"/>
      <c r="E221" s="59"/>
      <c r="F221" s="59"/>
      <c r="G221" s="59"/>
      <c r="H221" s="59"/>
      <c r="I221" s="13"/>
      <c r="J221" s="13"/>
      <c r="K221" s="49"/>
      <c r="L221" s="10" t="str">
        <f>IF(TRIM(K221)="","",LOOKUP(K221,Datos!$L$8:$L$33,Datos!$J$8:$J$33))</f>
        <v/>
      </c>
      <c r="M221" s="10" t="str">
        <f>IF(TRIM(K221)="","",LOOKUP(K221, Datos!$L$8:$L$33,Datos!$K$8:$K$33))</f>
        <v/>
      </c>
      <c r="N221" s="14"/>
      <c r="O221" s="15"/>
      <c r="P221" s="15"/>
      <c r="Q221" s="16"/>
      <c r="R221" s="16"/>
      <c r="S221" s="62"/>
      <c r="T221" s="65"/>
      <c r="U221" s="69"/>
      <c r="V221" s="30" t="str">
        <f>IF(TRIM(J221)="","",IF(AND(N221="SI", G219="CUARTO NIVEL PHD"),1.5,IF(AND(N221="SI",G219="CUARTO NIVEL MAESTRIA"),1,0)))</f>
        <v/>
      </c>
    </row>
    <row r="222" spans="1:22" s="8" customFormat="1" ht="27.95" customHeight="1" x14ac:dyDescent="0.25">
      <c r="A222" s="56"/>
      <c r="B222" s="59"/>
      <c r="C222" s="59"/>
      <c r="D222" s="59"/>
      <c r="E222" s="59"/>
      <c r="F222" s="59"/>
      <c r="G222" s="59"/>
      <c r="H222" s="59"/>
      <c r="I222" s="13"/>
      <c r="J222" s="13"/>
      <c r="K222" s="50"/>
      <c r="L222" s="10" t="str">
        <f>IF(TRIM(K222)="","",LOOKUP(K222,Datos!$L$8:$L$33,Datos!$J$8:$J$33))</f>
        <v/>
      </c>
      <c r="M222" s="10" t="str">
        <f>IF(TRIM(K222)="","",LOOKUP(K222, Datos!$L$8:$L$33,Datos!$K$8:$K$33))</f>
        <v/>
      </c>
      <c r="N222" s="14"/>
      <c r="O222" s="15"/>
      <c r="P222" s="15"/>
      <c r="Q222" s="16"/>
      <c r="R222" s="16"/>
      <c r="S222" s="62"/>
      <c r="T222" s="65"/>
      <c r="U222" s="69"/>
      <c r="V222" s="30" t="str">
        <f>IF(TRIM(J222)="","",IF(AND(N222="SI", G219="CUARTO NIVEL PHD"),1.5,IF(AND(N222="SI",G219="CUARTO NIVEL MAESTRIA"),1,0)))</f>
        <v/>
      </c>
    </row>
    <row r="223" spans="1:22" s="8" customFormat="1" ht="27.95" customHeight="1" thickBot="1" x14ac:dyDescent="0.3">
      <c r="A223" s="57"/>
      <c r="B223" s="60"/>
      <c r="C223" s="60"/>
      <c r="D223" s="60"/>
      <c r="E223" s="60"/>
      <c r="F223" s="60"/>
      <c r="G223" s="60"/>
      <c r="H223" s="60"/>
      <c r="I223" s="17"/>
      <c r="J223" s="17"/>
      <c r="K223" s="51"/>
      <c r="L223" s="18" t="str">
        <f>IF(TRIM(K223)="","",LOOKUP(K223,Datos!$L$8:$L$33,Datos!$J$8:$J$33))</f>
        <v/>
      </c>
      <c r="M223" s="18" t="str">
        <f>IF(TRIM(K223)="","",LOOKUP(K223, Datos!$L$8:$L$33,Datos!$K$8:$K$33))</f>
        <v/>
      </c>
      <c r="N223" s="19"/>
      <c r="O223" s="20"/>
      <c r="P223" s="20"/>
      <c r="Q223" s="18"/>
      <c r="R223" s="18"/>
      <c r="S223" s="63"/>
      <c r="T223" s="66"/>
      <c r="U223" s="70"/>
      <c r="V223" s="31" t="str">
        <f>IF(TRIM(J223)="","",IF(AND(N223="SI", G219="CUARTO NIVEL PHD"),1.5,IF(AND(N223="SI",G219="CUARTO NIVEL MAESTRIA"),1,0)))</f>
        <v/>
      </c>
    </row>
    <row r="224" spans="1:22" s="8" customFormat="1" ht="27.95" customHeight="1" x14ac:dyDescent="0.25">
      <c r="A224" s="55" t="s">
        <v>139</v>
      </c>
      <c r="B224" s="58"/>
      <c r="C224" s="58"/>
      <c r="D224" s="58"/>
      <c r="E224" s="58"/>
      <c r="F224" s="58"/>
      <c r="G224" s="58"/>
      <c r="H224" s="58"/>
      <c r="I224" s="3"/>
      <c r="J224" s="3"/>
      <c r="K224" s="48"/>
      <c r="L224" s="4" t="str">
        <f>IF(TRIM(K224)="","",LOOKUP(K224,Datos!$L$8:$L$33,Datos!$J$8:$J$33))</f>
        <v/>
      </c>
      <c r="M224" s="4" t="str">
        <f>IF(TRIM(K224)="","",LOOKUP(K224, Datos!$L$8:$L$33,Datos!$K$8:$K$33))</f>
        <v/>
      </c>
      <c r="N224" s="5"/>
      <c r="O224" s="6"/>
      <c r="P224" s="6"/>
      <c r="Q224" s="7"/>
      <c r="R224" s="7"/>
      <c r="S224" s="61">
        <f>SUM(R224:R228)</f>
        <v>0</v>
      </c>
      <c r="T224" s="64"/>
      <c r="U224" s="67"/>
      <c r="V224" s="29" t="str">
        <f>IF(TRIM(J224)="","",IF(AND(N224="SI", G224="CUARTO NIVEL PHD"),1.5,IF(AND(N224="SI",G224="CUARTO NIVEL MAESTRIA"),1,0)))</f>
        <v/>
      </c>
    </row>
    <row r="225" spans="1:22" s="8" customFormat="1" ht="27.95" customHeight="1" x14ac:dyDescent="0.25">
      <c r="A225" s="56"/>
      <c r="B225" s="59"/>
      <c r="C225" s="59"/>
      <c r="D225" s="59"/>
      <c r="E225" s="59"/>
      <c r="F225" s="59"/>
      <c r="G225" s="59"/>
      <c r="H225" s="59"/>
      <c r="I225" s="9"/>
      <c r="J225" s="9"/>
      <c r="K225" s="49"/>
      <c r="L225" s="10" t="str">
        <f>IF(TRIM(K225)="","",LOOKUP(K225,Datos!$L$8:$L$33,Datos!$J$8:$J$33))</f>
        <v/>
      </c>
      <c r="M225" s="10" t="str">
        <f>IF(TRIM(K225)="","",LOOKUP(K225, Datos!$L$8:$L$33,Datos!$K$8:$K$33))</f>
        <v/>
      </c>
      <c r="N225" s="11"/>
      <c r="O225" s="12"/>
      <c r="P225" s="12"/>
      <c r="Q225" s="10"/>
      <c r="R225" s="10"/>
      <c r="S225" s="62"/>
      <c r="T225" s="65"/>
      <c r="U225" s="68"/>
      <c r="V225" s="30" t="str">
        <f>IF(TRIM(J225)="","",IF(AND(N225="SI", G224="CUARTO NIVEL PHD"),1.5,IF(AND(N225="SI",G224="CUARTO NIVEL MAESTRIA"),1,0)))</f>
        <v/>
      </c>
    </row>
    <row r="226" spans="1:22" s="8" customFormat="1" ht="27.95" customHeight="1" x14ac:dyDescent="0.25">
      <c r="A226" s="56"/>
      <c r="B226" s="59"/>
      <c r="C226" s="59"/>
      <c r="D226" s="59"/>
      <c r="E226" s="59"/>
      <c r="F226" s="59"/>
      <c r="G226" s="59"/>
      <c r="H226" s="59"/>
      <c r="I226" s="13"/>
      <c r="J226" s="13"/>
      <c r="K226" s="49"/>
      <c r="L226" s="10" t="str">
        <f>IF(TRIM(K226)="","",LOOKUP(K226,Datos!$L$8:$L$33,Datos!$J$8:$J$33))</f>
        <v/>
      </c>
      <c r="M226" s="10" t="str">
        <f>IF(TRIM(K226)="","",LOOKUP(K226, Datos!$L$8:$L$33,Datos!$K$8:$K$33))</f>
        <v/>
      </c>
      <c r="N226" s="14"/>
      <c r="O226" s="15"/>
      <c r="P226" s="15"/>
      <c r="Q226" s="16"/>
      <c r="R226" s="16"/>
      <c r="S226" s="62"/>
      <c r="T226" s="65"/>
      <c r="U226" s="69"/>
      <c r="V226" s="30" t="str">
        <f>IF(TRIM(J226)="","",IF(AND(N226="SI", G224="CUARTO NIVEL PHD"),1.5,IF(AND(N226="SI",G224="CUARTO NIVEL MAESTRIA"),1,0)))</f>
        <v/>
      </c>
    </row>
    <row r="227" spans="1:22" s="8" customFormat="1" ht="27.95" customHeight="1" x14ac:dyDescent="0.25">
      <c r="A227" s="56"/>
      <c r="B227" s="59"/>
      <c r="C227" s="59"/>
      <c r="D227" s="59"/>
      <c r="E227" s="59"/>
      <c r="F227" s="59"/>
      <c r="G227" s="59"/>
      <c r="H227" s="59"/>
      <c r="I227" s="13"/>
      <c r="J227" s="13"/>
      <c r="K227" s="50"/>
      <c r="L227" s="10" t="str">
        <f>IF(TRIM(K227)="","",LOOKUP(K227,Datos!$L$8:$L$33,Datos!$J$8:$J$33))</f>
        <v/>
      </c>
      <c r="M227" s="10" t="str">
        <f>IF(TRIM(K227)="","",LOOKUP(K227, Datos!$L$8:$L$33,Datos!$K$8:$K$33))</f>
        <v/>
      </c>
      <c r="N227" s="14"/>
      <c r="O227" s="15"/>
      <c r="P227" s="15"/>
      <c r="Q227" s="16"/>
      <c r="R227" s="16"/>
      <c r="S227" s="62"/>
      <c r="T227" s="65"/>
      <c r="U227" s="69"/>
      <c r="V227" s="30" t="str">
        <f>IF(TRIM(J227)="","",IF(AND(N227="SI", G224="CUARTO NIVEL PHD"),1.5,IF(AND(N227="SI",G224="CUARTO NIVEL MAESTRIA"),1,0)))</f>
        <v/>
      </c>
    </row>
    <row r="228" spans="1:22" s="8" customFormat="1" ht="27.95" customHeight="1" thickBot="1" x14ac:dyDescent="0.3">
      <c r="A228" s="57"/>
      <c r="B228" s="60"/>
      <c r="C228" s="60"/>
      <c r="D228" s="60"/>
      <c r="E228" s="60"/>
      <c r="F228" s="60"/>
      <c r="G228" s="60"/>
      <c r="H228" s="60"/>
      <c r="I228" s="17"/>
      <c r="J228" s="17"/>
      <c r="K228" s="51"/>
      <c r="L228" s="18" t="str">
        <f>IF(TRIM(K228)="","",LOOKUP(K228,Datos!$L$8:$L$33,Datos!$J$8:$J$33))</f>
        <v/>
      </c>
      <c r="M228" s="18" t="str">
        <f>IF(TRIM(K228)="","",LOOKUP(K228, Datos!$L$8:$L$33,Datos!$K$8:$K$33))</f>
        <v/>
      </c>
      <c r="N228" s="19"/>
      <c r="O228" s="20"/>
      <c r="P228" s="20"/>
      <c r="Q228" s="18"/>
      <c r="R228" s="18"/>
      <c r="S228" s="63"/>
      <c r="T228" s="66"/>
      <c r="U228" s="70"/>
      <c r="V228" s="31" t="str">
        <f>IF(TRIM(J228)="","",IF(AND(N228="SI", G224="CUARTO NIVEL PHD"),1.5,IF(AND(N228="SI",G224="CUARTO NIVEL MAESTRIA"),1,0)))</f>
        <v/>
      </c>
    </row>
    <row r="229" spans="1:22" s="8" customFormat="1" ht="27.95" customHeight="1" x14ac:dyDescent="0.25">
      <c r="A229" s="55" t="s">
        <v>140</v>
      </c>
      <c r="B229" s="58"/>
      <c r="C229" s="58"/>
      <c r="D229" s="58"/>
      <c r="E229" s="58"/>
      <c r="F229" s="58"/>
      <c r="G229" s="58"/>
      <c r="H229" s="58"/>
      <c r="I229" s="3"/>
      <c r="J229" s="3"/>
      <c r="K229" s="48"/>
      <c r="L229" s="4" t="str">
        <f>IF(TRIM(K229)="","",LOOKUP(K229,Datos!$L$8:$L$33,Datos!$J$8:$J$33))</f>
        <v/>
      </c>
      <c r="M229" s="4" t="str">
        <f>IF(TRIM(K229)="","",LOOKUP(K229, Datos!$L$8:$L$33,Datos!$K$8:$K$33))</f>
        <v/>
      </c>
      <c r="N229" s="5"/>
      <c r="O229" s="6"/>
      <c r="P229" s="6"/>
      <c r="Q229" s="7"/>
      <c r="R229" s="7"/>
      <c r="S229" s="61">
        <f>SUM(R229:R233)</f>
        <v>0</v>
      </c>
      <c r="T229" s="64"/>
      <c r="U229" s="67"/>
      <c r="V229" s="29" t="str">
        <f>IF(TRIM(J229)="","",IF(AND(N229="SI", G229="CUARTO NIVEL PHD"),1.5,IF(AND(N229="SI",G229="CUARTO NIVEL MAESTRIA"),1,0)))</f>
        <v/>
      </c>
    </row>
    <row r="230" spans="1:22" s="8" customFormat="1" ht="27.95" customHeight="1" x14ac:dyDescent="0.25">
      <c r="A230" s="56"/>
      <c r="B230" s="59"/>
      <c r="C230" s="59"/>
      <c r="D230" s="59"/>
      <c r="E230" s="59"/>
      <c r="F230" s="59"/>
      <c r="G230" s="59"/>
      <c r="H230" s="59"/>
      <c r="I230" s="9"/>
      <c r="J230" s="9"/>
      <c r="K230" s="49"/>
      <c r="L230" s="10" t="str">
        <f>IF(TRIM(K230)="","",LOOKUP(K230,Datos!$L$8:$L$33,Datos!$J$8:$J$33))</f>
        <v/>
      </c>
      <c r="M230" s="10" t="str">
        <f>IF(TRIM(K230)="","",LOOKUP(K230, Datos!$L$8:$L$33,Datos!$K$8:$K$33))</f>
        <v/>
      </c>
      <c r="N230" s="11"/>
      <c r="O230" s="12"/>
      <c r="P230" s="12"/>
      <c r="Q230" s="10"/>
      <c r="R230" s="10"/>
      <c r="S230" s="62"/>
      <c r="T230" s="65"/>
      <c r="U230" s="68"/>
      <c r="V230" s="30" t="str">
        <f>IF(TRIM(J230)="","",IF(AND(N230="SI", G229="CUARTO NIVEL PHD"),1.5,IF(AND(N230="SI",G229="CUARTO NIVEL MAESTRIA"),1,0)))</f>
        <v/>
      </c>
    </row>
    <row r="231" spans="1:22" s="8" customFormat="1" ht="27.95" customHeight="1" x14ac:dyDescent="0.25">
      <c r="A231" s="56"/>
      <c r="B231" s="59"/>
      <c r="C231" s="59"/>
      <c r="D231" s="59"/>
      <c r="E231" s="59"/>
      <c r="F231" s="59"/>
      <c r="G231" s="59"/>
      <c r="H231" s="59"/>
      <c r="I231" s="13"/>
      <c r="J231" s="13"/>
      <c r="K231" s="49"/>
      <c r="L231" s="10" t="str">
        <f>IF(TRIM(K231)="","",LOOKUP(K231,Datos!$L$8:$L$33,Datos!$J$8:$J$33))</f>
        <v/>
      </c>
      <c r="M231" s="10" t="str">
        <f>IF(TRIM(K231)="","",LOOKUP(K231, Datos!$L$8:$L$33,Datos!$K$8:$K$33))</f>
        <v/>
      </c>
      <c r="N231" s="14"/>
      <c r="O231" s="15"/>
      <c r="P231" s="15"/>
      <c r="Q231" s="16"/>
      <c r="R231" s="16"/>
      <c r="S231" s="62"/>
      <c r="T231" s="65"/>
      <c r="U231" s="69"/>
      <c r="V231" s="30" t="str">
        <f>IF(TRIM(J231)="","",IF(AND(N231="SI", G229="CUARTO NIVEL PHD"),1.5,IF(AND(N231="SI",G229="CUARTO NIVEL MAESTRIA"),1,0)))</f>
        <v/>
      </c>
    </row>
    <row r="232" spans="1:22" s="8" customFormat="1" ht="27.95" customHeight="1" x14ac:dyDescent="0.25">
      <c r="A232" s="56"/>
      <c r="B232" s="59"/>
      <c r="C232" s="59"/>
      <c r="D232" s="59"/>
      <c r="E232" s="59"/>
      <c r="F232" s="59"/>
      <c r="G232" s="59"/>
      <c r="H232" s="59"/>
      <c r="I232" s="13"/>
      <c r="J232" s="13"/>
      <c r="K232" s="50"/>
      <c r="L232" s="10" t="str">
        <f>IF(TRIM(K232)="","",LOOKUP(K232,Datos!$L$8:$L$33,Datos!$J$8:$J$33))</f>
        <v/>
      </c>
      <c r="M232" s="10" t="str">
        <f>IF(TRIM(K232)="","",LOOKUP(K232, Datos!$L$8:$L$33,Datos!$K$8:$K$33))</f>
        <v/>
      </c>
      <c r="N232" s="14"/>
      <c r="O232" s="15"/>
      <c r="P232" s="15"/>
      <c r="Q232" s="16"/>
      <c r="R232" s="16"/>
      <c r="S232" s="62"/>
      <c r="T232" s="65"/>
      <c r="U232" s="69"/>
      <c r="V232" s="30" t="str">
        <f>IF(TRIM(J232)="","",IF(AND(N232="SI", G229="CUARTO NIVEL PHD"),1.5,IF(AND(N232="SI",G229="CUARTO NIVEL MAESTRIA"),1,0)))</f>
        <v/>
      </c>
    </row>
    <row r="233" spans="1:22" s="8" customFormat="1" ht="27.95" customHeight="1" thickBot="1" x14ac:dyDescent="0.3">
      <c r="A233" s="57"/>
      <c r="B233" s="60"/>
      <c r="C233" s="60"/>
      <c r="D233" s="60"/>
      <c r="E233" s="60"/>
      <c r="F233" s="60"/>
      <c r="G233" s="60"/>
      <c r="H233" s="60"/>
      <c r="I233" s="17"/>
      <c r="J233" s="17"/>
      <c r="K233" s="51"/>
      <c r="L233" s="18" t="str">
        <f>IF(TRIM(K233)="","",LOOKUP(K233,Datos!$L$8:$L$33,Datos!$J$8:$J$33))</f>
        <v/>
      </c>
      <c r="M233" s="18" t="str">
        <f>IF(TRIM(K233)="","",LOOKUP(K233, Datos!$L$8:$L$33,Datos!$K$8:$K$33))</f>
        <v/>
      </c>
      <c r="N233" s="19"/>
      <c r="O233" s="20"/>
      <c r="P233" s="20"/>
      <c r="Q233" s="18"/>
      <c r="R233" s="18"/>
      <c r="S233" s="63"/>
      <c r="T233" s="66"/>
      <c r="U233" s="70"/>
      <c r="V233" s="31" t="str">
        <f>IF(TRIM(J233)="","",IF(AND(N233="SI", G229="CUARTO NIVEL PHD"),1.5,IF(AND(N233="SI",G229="CUARTO NIVEL MAESTRIA"),1,0)))</f>
        <v/>
      </c>
    </row>
    <row r="234" spans="1:22" s="8" customFormat="1" ht="27.95" customHeight="1" x14ac:dyDescent="0.25">
      <c r="A234" s="55" t="s">
        <v>141</v>
      </c>
      <c r="B234" s="58"/>
      <c r="C234" s="58"/>
      <c r="D234" s="58"/>
      <c r="E234" s="58"/>
      <c r="F234" s="58"/>
      <c r="G234" s="58"/>
      <c r="H234" s="58"/>
      <c r="I234" s="3"/>
      <c r="J234" s="3"/>
      <c r="K234" s="48"/>
      <c r="L234" s="4" t="str">
        <f>IF(TRIM(K234)="","",LOOKUP(K234,Datos!$L$8:$L$33,Datos!$J$8:$J$33))</f>
        <v/>
      </c>
      <c r="M234" s="4" t="str">
        <f>IF(TRIM(K234)="","",LOOKUP(K234, Datos!$L$8:$L$33,Datos!$K$8:$K$33))</f>
        <v/>
      </c>
      <c r="N234" s="5"/>
      <c r="O234" s="6"/>
      <c r="P234" s="6"/>
      <c r="Q234" s="7"/>
      <c r="R234" s="7"/>
      <c r="S234" s="61">
        <f>SUM(R234:R238)</f>
        <v>0</v>
      </c>
      <c r="T234" s="64"/>
      <c r="U234" s="67"/>
      <c r="V234" s="29" t="str">
        <f>IF(TRIM(J234)="","",IF(AND(N234="SI", G234="CUARTO NIVEL PHD"),1.5,IF(AND(N234="SI",G234="CUARTO NIVEL MAESTRIA"),1,0)))</f>
        <v/>
      </c>
    </row>
    <row r="235" spans="1:22" s="8" customFormat="1" ht="27.95" customHeight="1" x14ac:dyDescent="0.25">
      <c r="A235" s="56"/>
      <c r="B235" s="59"/>
      <c r="C235" s="59"/>
      <c r="D235" s="59"/>
      <c r="E235" s="59"/>
      <c r="F235" s="59"/>
      <c r="G235" s="59"/>
      <c r="H235" s="59"/>
      <c r="I235" s="9"/>
      <c r="J235" s="9"/>
      <c r="K235" s="49"/>
      <c r="L235" s="10" t="str">
        <f>IF(TRIM(K235)="","",LOOKUP(K235,Datos!$L$8:$L$33,Datos!$J$8:$J$33))</f>
        <v/>
      </c>
      <c r="M235" s="10" t="str">
        <f>IF(TRIM(K235)="","",LOOKUP(K235, Datos!$L$8:$L$33,Datos!$K$8:$K$33))</f>
        <v/>
      </c>
      <c r="N235" s="11"/>
      <c r="O235" s="12"/>
      <c r="P235" s="12"/>
      <c r="Q235" s="10"/>
      <c r="R235" s="10"/>
      <c r="S235" s="62"/>
      <c r="T235" s="65"/>
      <c r="U235" s="68"/>
      <c r="V235" s="30" t="str">
        <f>IF(TRIM(J235)="","",IF(AND(N235="SI", G234="CUARTO NIVEL PHD"),1.5,IF(AND(N235="SI",G234="CUARTO NIVEL MAESTRIA"),1,0)))</f>
        <v/>
      </c>
    </row>
    <row r="236" spans="1:22" s="8" customFormat="1" ht="27.95" customHeight="1" x14ac:dyDescent="0.25">
      <c r="A236" s="56"/>
      <c r="B236" s="59"/>
      <c r="C236" s="59"/>
      <c r="D236" s="59"/>
      <c r="E236" s="59"/>
      <c r="F236" s="59"/>
      <c r="G236" s="59"/>
      <c r="H236" s="59"/>
      <c r="I236" s="13"/>
      <c r="J236" s="13"/>
      <c r="K236" s="49"/>
      <c r="L236" s="10" t="str">
        <f>IF(TRIM(K236)="","",LOOKUP(K236,Datos!$L$8:$L$33,Datos!$J$8:$J$33))</f>
        <v/>
      </c>
      <c r="M236" s="10" t="str">
        <f>IF(TRIM(K236)="","",LOOKUP(K236, Datos!$L$8:$L$33,Datos!$K$8:$K$33))</f>
        <v/>
      </c>
      <c r="N236" s="14"/>
      <c r="O236" s="15"/>
      <c r="P236" s="15"/>
      <c r="Q236" s="16"/>
      <c r="R236" s="16"/>
      <c r="S236" s="62"/>
      <c r="T236" s="65"/>
      <c r="U236" s="69"/>
      <c r="V236" s="30" t="str">
        <f>IF(TRIM(J236)="","",IF(AND(N236="SI", G234="CUARTO NIVEL PHD"),1.5,IF(AND(N236="SI",G234="CUARTO NIVEL MAESTRIA"),1,0)))</f>
        <v/>
      </c>
    </row>
    <row r="237" spans="1:22" s="8" customFormat="1" ht="27.95" customHeight="1" x14ac:dyDescent="0.25">
      <c r="A237" s="56"/>
      <c r="B237" s="59"/>
      <c r="C237" s="59"/>
      <c r="D237" s="59"/>
      <c r="E237" s="59"/>
      <c r="F237" s="59"/>
      <c r="G237" s="59"/>
      <c r="H237" s="59"/>
      <c r="I237" s="13"/>
      <c r="J237" s="13"/>
      <c r="K237" s="50"/>
      <c r="L237" s="10" t="str">
        <f>IF(TRIM(K237)="","",LOOKUP(K237,Datos!$L$8:$L$33,Datos!$J$8:$J$33))</f>
        <v/>
      </c>
      <c r="M237" s="10" t="str">
        <f>IF(TRIM(K237)="","",LOOKUP(K237, Datos!$L$8:$L$33,Datos!$K$8:$K$33))</f>
        <v/>
      </c>
      <c r="N237" s="14"/>
      <c r="O237" s="15"/>
      <c r="P237" s="15"/>
      <c r="Q237" s="16"/>
      <c r="R237" s="16"/>
      <c r="S237" s="62"/>
      <c r="T237" s="65"/>
      <c r="U237" s="69"/>
      <c r="V237" s="30" t="str">
        <f>IF(TRIM(J237)="","",IF(AND(N237="SI", G234="CUARTO NIVEL PHD"),1.5,IF(AND(N237="SI",G234="CUARTO NIVEL MAESTRIA"),1,0)))</f>
        <v/>
      </c>
    </row>
    <row r="238" spans="1:22" s="8" customFormat="1" ht="27.95" customHeight="1" thickBot="1" x14ac:dyDescent="0.3">
      <c r="A238" s="57"/>
      <c r="B238" s="60"/>
      <c r="C238" s="60"/>
      <c r="D238" s="60"/>
      <c r="E238" s="60"/>
      <c r="F238" s="60"/>
      <c r="G238" s="60"/>
      <c r="H238" s="60"/>
      <c r="I238" s="17"/>
      <c r="J238" s="17"/>
      <c r="K238" s="51"/>
      <c r="L238" s="18" t="str">
        <f>IF(TRIM(K238)="","",LOOKUP(K238,Datos!$L$8:$L$33,Datos!$J$8:$J$33))</f>
        <v/>
      </c>
      <c r="M238" s="18" t="str">
        <f>IF(TRIM(K238)="","",LOOKUP(K238, Datos!$L$8:$L$33,Datos!$K$8:$K$33))</f>
        <v/>
      </c>
      <c r="N238" s="19"/>
      <c r="O238" s="20"/>
      <c r="P238" s="20"/>
      <c r="Q238" s="18"/>
      <c r="R238" s="18"/>
      <c r="S238" s="63"/>
      <c r="T238" s="66"/>
      <c r="U238" s="70"/>
      <c r="V238" s="31" t="str">
        <f>IF(TRIM(J238)="","",IF(AND(N238="SI", G234="CUARTO NIVEL PHD"),1.5,IF(AND(N238="SI",G234="CUARTO NIVEL MAESTRIA"),1,0)))</f>
        <v/>
      </c>
    </row>
    <row r="239" spans="1:22" s="8" customFormat="1" ht="27.95" customHeight="1" x14ac:dyDescent="0.25">
      <c r="A239" s="55" t="s">
        <v>142</v>
      </c>
      <c r="B239" s="58"/>
      <c r="C239" s="58"/>
      <c r="D239" s="58"/>
      <c r="E239" s="58"/>
      <c r="F239" s="58"/>
      <c r="G239" s="58"/>
      <c r="H239" s="58"/>
      <c r="I239" s="3"/>
      <c r="J239" s="3"/>
      <c r="K239" s="48"/>
      <c r="L239" s="4" t="str">
        <f>IF(TRIM(K239)="","",LOOKUP(K239,Datos!$L$8:$L$33,Datos!$J$8:$J$33))</f>
        <v/>
      </c>
      <c r="M239" s="4" t="str">
        <f>IF(TRIM(K239)="","",LOOKUP(K239, Datos!$L$8:$L$33,Datos!$K$8:$K$33))</f>
        <v/>
      </c>
      <c r="N239" s="5"/>
      <c r="O239" s="6"/>
      <c r="P239" s="6"/>
      <c r="Q239" s="7"/>
      <c r="R239" s="7"/>
      <c r="S239" s="61">
        <f>SUM(R239:R243)</f>
        <v>0</v>
      </c>
      <c r="T239" s="64"/>
      <c r="U239" s="67"/>
      <c r="V239" s="29" t="str">
        <f>IF(TRIM(J239)="","",IF(AND(N239="SI", G239="CUARTO NIVEL PHD"),1.5,IF(AND(N239="SI",G239="CUARTO NIVEL MAESTRIA"),1,0)))</f>
        <v/>
      </c>
    </row>
    <row r="240" spans="1:22" s="8" customFormat="1" ht="27.95" customHeight="1" x14ac:dyDescent="0.25">
      <c r="A240" s="56"/>
      <c r="B240" s="59"/>
      <c r="C240" s="59"/>
      <c r="D240" s="59"/>
      <c r="E240" s="59"/>
      <c r="F240" s="59"/>
      <c r="G240" s="59"/>
      <c r="H240" s="59"/>
      <c r="I240" s="9"/>
      <c r="J240" s="9"/>
      <c r="K240" s="49"/>
      <c r="L240" s="10" t="str">
        <f>IF(TRIM(K240)="","",LOOKUP(K240,Datos!$L$8:$L$33,Datos!$J$8:$J$33))</f>
        <v/>
      </c>
      <c r="M240" s="10" t="str">
        <f>IF(TRIM(K240)="","",LOOKUP(K240, Datos!$L$8:$L$33,Datos!$K$8:$K$33))</f>
        <v/>
      </c>
      <c r="N240" s="11"/>
      <c r="O240" s="12"/>
      <c r="P240" s="12"/>
      <c r="Q240" s="10"/>
      <c r="R240" s="10"/>
      <c r="S240" s="62"/>
      <c r="T240" s="65"/>
      <c r="U240" s="68"/>
      <c r="V240" s="30" t="str">
        <f>IF(TRIM(J240)="","",IF(AND(N240="SI", G239="CUARTO NIVEL PHD"),1.5,IF(AND(N240="SI",G239="CUARTO NIVEL MAESTRIA"),1,0)))</f>
        <v/>
      </c>
    </row>
    <row r="241" spans="1:22" s="8" customFormat="1" ht="27.95" customHeight="1" x14ac:dyDescent="0.25">
      <c r="A241" s="56"/>
      <c r="B241" s="59"/>
      <c r="C241" s="59"/>
      <c r="D241" s="59"/>
      <c r="E241" s="59"/>
      <c r="F241" s="59"/>
      <c r="G241" s="59"/>
      <c r="H241" s="59"/>
      <c r="I241" s="13"/>
      <c r="J241" s="13"/>
      <c r="K241" s="49"/>
      <c r="L241" s="10" t="str">
        <f>IF(TRIM(K241)="","",LOOKUP(K241,Datos!$L$8:$L$33,Datos!$J$8:$J$33))</f>
        <v/>
      </c>
      <c r="M241" s="10" t="str">
        <f>IF(TRIM(K241)="","",LOOKUP(K241, Datos!$L$8:$L$33,Datos!$K$8:$K$33))</f>
        <v/>
      </c>
      <c r="N241" s="14"/>
      <c r="O241" s="15"/>
      <c r="P241" s="15"/>
      <c r="Q241" s="16"/>
      <c r="R241" s="16"/>
      <c r="S241" s="62"/>
      <c r="T241" s="65"/>
      <c r="U241" s="69"/>
      <c r="V241" s="30" t="str">
        <f>IF(TRIM(J241)="","",IF(AND(N241="SI", G239="CUARTO NIVEL PHD"),1.5,IF(AND(N241="SI",G239="CUARTO NIVEL MAESTRIA"),1,0)))</f>
        <v/>
      </c>
    </row>
    <row r="242" spans="1:22" s="8" customFormat="1" ht="27.95" customHeight="1" x14ac:dyDescent="0.25">
      <c r="A242" s="56"/>
      <c r="B242" s="59"/>
      <c r="C242" s="59"/>
      <c r="D242" s="59"/>
      <c r="E242" s="59"/>
      <c r="F242" s="59"/>
      <c r="G242" s="59"/>
      <c r="H242" s="59"/>
      <c r="I242" s="13"/>
      <c r="J242" s="13"/>
      <c r="K242" s="50"/>
      <c r="L242" s="10" t="str">
        <f>IF(TRIM(K242)="","",LOOKUP(K242,Datos!$L$8:$L$33,Datos!$J$8:$J$33))</f>
        <v/>
      </c>
      <c r="M242" s="10" t="str">
        <f>IF(TRIM(K242)="","",LOOKUP(K242, Datos!$L$8:$L$33,Datos!$K$8:$K$33))</f>
        <v/>
      </c>
      <c r="N242" s="14"/>
      <c r="O242" s="15"/>
      <c r="P242" s="15"/>
      <c r="Q242" s="16"/>
      <c r="R242" s="16"/>
      <c r="S242" s="62"/>
      <c r="T242" s="65"/>
      <c r="U242" s="69"/>
      <c r="V242" s="30" t="str">
        <f>IF(TRIM(J242)="","",IF(AND(N242="SI", G239="CUARTO NIVEL PHD"),1.5,IF(AND(N242="SI",G239="CUARTO NIVEL MAESTRIA"),1,0)))</f>
        <v/>
      </c>
    </row>
    <row r="243" spans="1:22" s="8" customFormat="1" ht="27.95" customHeight="1" thickBot="1" x14ac:dyDescent="0.3">
      <c r="A243" s="57"/>
      <c r="B243" s="60"/>
      <c r="C243" s="60"/>
      <c r="D243" s="60"/>
      <c r="E243" s="60"/>
      <c r="F243" s="60"/>
      <c r="G243" s="60"/>
      <c r="H243" s="60"/>
      <c r="I243" s="17"/>
      <c r="J243" s="17"/>
      <c r="K243" s="51"/>
      <c r="L243" s="18" t="str">
        <f>IF(TRIM(K243)="","",LOOKUP(K243,Datos!$L$8:$L$33,Datos!$J$8:$J$33))</f>
        <v/>
      </c>
      <c r="M243" s="18" t="str">
        <f>IF(TRIM(K243)="","",LOOKUP(K243, Datos!$L$8:$L$33,Datos!$K$8:$K$33))</f>
        <v/>
      </c>
      <c r="N243" s="19"/>
      <c r="O243" s="20"/>
      <c r="P243" s="20"/>
      <c r="Q243" s="18"/>
      <c r="R243" s="18"/>
      <c r="S243" s="63"/>
      <c r="T243" s="66"/>
      <c r="U243" s="70"/>
      <c r="V243" s="31" t="str">
        <f>IF(TRIM(J243)="","",IF(AND(N243="SI", G239="CUARTO NIVEL PHD"),1.5,IF(AND(N243="SI",G239="CUARTO NIVEL MAESTRIA"),1,0)))</f>
        <v/>
      </c>
    </row>
    <row r="244" spans="1:22" s="8" customFormat="1" ht="27.95" customHeight="1" x14ac:dyDescent="0.25">
      <c r="A244" s="55" t="s">
        <v>143</v>
      </c>
      <c r="B244" s="58"/>
      <c r="C244" s="58"/>
      <c r="D244" s="58"/>
      <c r="E244" s="58"/>
      <c r="F244" s="58"/>
      <c r="G244" s="58"/>
      <c r="H244" s="58"/>
      <c r="I244" s="3"/>
      <c r="J244" s="3"/>
      <c r="K244" s="48"/>
      <c r="L244" s="4" t="str">
        <f>IF(TRIM(K244)="","",LOOKUP(K244,Datos!$L$8:$L$33,Datos!$J$8:$J$33))</f>
        <v/>
      </c>
      <c r="M244" s="4" t="str">
        <f>IF(TRIM(K244)="","",LOOKUP(K244, Datos!$L$8:$L$33,Datos!$K$8:$K$33))</f>
        <v/>
      </c>
      <c r="N244" s="5"/>
      <c r="O244" s="6"/>
      <c r="P244" s="6"/>
      <c r="Q244" s="7"/>
      <c r="R244" s="7"/>
      <c r="S244" s="61">
        <f>SUM(R244:R248)</f>
        <v>0</v>
      </c>
      <c r="T244" s="64"/>
      <c r="U244" s="67"/>
      <c r="V244" s="29" t="str">
        <f>IF(TRIM(J244)="","",IF(AND(N244="SI", G244="CUARTO NIVEL PHD"),1.5,IF(AND(N244="SI",G244="CUARTO NIVEL MAESTRIA"),1,0)))</f>
        <v/>
      </c>
    </row>
    <row r="245" spans="1:22" s="8" customFormat="1" ht="27.95" customHeight="1" x14ac:dyDescent="0.25">
      <c r="A245" s="56"/>
      <c r="B245" s="59"/>
      <c r="C245" s="59"/>
      <c r="D245" s="59"/>
      <c r="E245" s="59"/>
      <c r="F245" s="59"/>
      <c r="G245" s="59"/>
      <c r="H245" s="59"/>
      <c r="I245" s="9"/>
      <c r="J245" s="9"/>
      <c r="K245" s="49"/>
      <c r="L245" s="10" t="str">
        <f>IF(TRIM(K245)="","",LOOKUP(K245,Datos!$L$8:$L$33,Datos!$J$8:$J$33))</f>
        <v/>
      </c>
      <c r="M245" s="10" t="str">
        <f>IF(TRIM(K245)="","",LOOKUP(K245, Datos!$L$8:$L$33,Datos!$K$8:$K$33))</f>
        <v/>
      </c>
      <c r="N245" s="11"/>
      <c r="O245" s="12"/>
      <c r="P245" s="12"/>
      <c r="Q245" s="10"/>
      <c r="R245" s="10"/>
      <c r="S245" s="62"/>
      <c r="T245" s="65"/>
      <c r="U245" s="68"/>
      <c r="V245" s="30" t="str">
        <f>IF(TRIM(J245)="","",IF(AND(N245="SI", G244="CUARTO NIVEL PHD"),1.5,IF(AND(N245="SI",G244="CUARTO NIVEL MAESTRIA"),1,0)))</f>
        <v/>
      </c>
    </row>
    <row r="246" spans="1:22" s="8" customFormat="1" ht="27.95" customHeight="1" x14ac:dyDescent="0.25">
      <c r="A246" s="56"/>
      <c r="B246" s="59"/>
      <c r="C246" s="59"/>
      <c r="D246" s="59"/>
      <c r="E246" s="59"/>
      <c r="F246" s="59"/>
      <c r="G246" s="59"/>
      <c r="H246" s="59"/>
      <c r="I246" s="13"/>
      <c r="J246" s="13"/>
      <c r="K246" s="49"/>
      <c r="L246" s="10" t="str">
        <f>IF(TRIM(K246)="","",LOOKUP(K246,Datos!$L$8:$L$33,Datos!$J$8:$J$33))</f>
        <v/>
      </c>
      <c r="M246" s="10" t="str">
        <f>IF(TRIM(K246)="","",LOOKUP(K246, Datos!$L$8:$L$33,Datos!$K$8:$K$33))</f>
        <v/>
      </c>
      <c r="N246" s="14"/>
      <c r="O246" s="15"/>
      <c r="P246" s="15"/>
      <c r="Q246" s="16"/>
      <c r="R246" s="16"/>
      <c r="S246" s="62"/>
      <c r="T246" s="65"/>
      <c r="U246" s="69"/>
      <c r="V246" s="30" t="str">
        <f>IF(TRIM(J246)="","",IF(AND(N246="SI", G244="CUARTO NIVEL PHD"),1.5,IF(AND(N246="SI",G244="CUARTO NIVEL MAESTRIA"),1,0)))</f>
        <v/>
      </c>
    </row>
    <row r="247" spans="1:22" s="8" customFormat="1" ht="27.95" customHeight="1" x14ac:dyDescent="0.25">
      <c r="A247" s="56"/>
      <c r="B247" s="59"/>
      <c r="C247" s="59"/>
      <c r="D247" s="59"/>
      <c r="E247" s="59"/>
      <c r="F247" s="59"/>
      <c r="G247" s="59"/>
      <c r="H247" s="59"/>
      <c r="I247" s="13"/>
      <c r="J247" s="13"/>
      <c r="K247" s="50"/>
      <c r="L247" s="10" t="str">
        <f>IF(TRIM(K247)="","",LOOKUP(K247,Datos!$L$8:$L$33,Datos!$J$8:$J$33))</f>
        <v/>
      </c>
      <c r="M247" s="10" t="str">
        <f>IF(TRIM(K247)="","",LOOKUP(K247, Datos!$L$8:$L$33,Datos!$K$8:$K$33))</f>
        <v/>
      </c>
      <c r="N247" s="14"/>
      <c r="O247" s="15"/>
      <c r="P247" s="15"/>
      <c r="Q247" s="16"/>
      <c r="R247" s="16"/>
      <c r="S247" s="62"/>
      <c r="T247" s="65"/>
      <c r="U247" s="69"/>
      <c r="V247" s="30" t="str">
        <f>IF(TRIM(J247)="","",IF(AND(N247="SI", G244="CUARTO NIVEL PHD"),1.5,IF(AND(N247="SI",G244="CUARTO NIVEL MAESTRIA"),1,0)))</f>
        <v/>
      </c>
    </row>
    <row r="248" spans="1:22" s="8" customFormat="1" ht="27.95" customHeight="1" thickBot="1" x14ac:dyDescent="0.3">
      <c r="A248" s="57"/>
      <c r="B248" s="60"/>
      <c r="C248" s="60"/>
      <c r="D248" s="60"/>
      <c r="E248" s="60"/>
      <c r="F248" s="60"/>
      <c r="G248" s="60"/>
      <c r="H248" s="60"/>
      <c r="I248" s="17"/>
      <c r="J248" s="17"/>
      <c r="K248" s="51"/>
      <c r="L248" s="18" t="str">
        <f>IF(TRIM(K248)="","",LOOKUP(K248,Datos!$L$8:$L$33,Datos!$J$8:$J$33))</f>
        <v/>
      </c>
      <c r="M248" s="18" t="str">
        <f>IF(TRIM(K248)="","",LOOKUP(K248, Datos!$L$8:$L$33,Datos!$K$8:$K$33))</f>
        <v/>
      </c>
      <c r="N248" s="19"/>
      <c r="O248" s="20"/>
      <c r="P248" s="20"/>
      <c r="Q248" s="18"/>
      <c r="R248" s="18"/>
      <c r="S248" s="63"/>
      <c r="T248" s="66"/>
      <c r="U248" s="70"/>
      <c r="V248" s="31" t="str">
        <f>IF(TRIM(J248)="","",IF(AND(N248="SI", G244="CUARTO NIVEL PHD"),1.5,IF(AND(N248="SI",G244="CUARTO NIVEL MAESTRIA"),1,0)))</f>
        <v/>
      </c>
    </row>
    <row r="249" spans="1:22" s="8" customFormat="1" ht="27.95" customHeight="1" x14ac:dyDescent="0.25">
      <c r="A249" s="55" t="s">
        <v>144</v>
      </c>
      <c r="B249" s="58"/>
      <c r="C249" s="58"/>
      <c r="D249" s="58"/>
      <c r="E249" s="58"/>
      <c r="F249" s="58"/>
      <c r="G249" s="58"/>
      <c r="H249" s="58"/>
      <c r="I249" s="3"/>
      <c r="J249" s="3"/>
      <c r="K249" s="48"/>
      <c r="L249" s="4" t="str">
        <f>IF(TRIM(K249)="","",LOOKUP(K249,Datos!$L$8:$L$33,Datos!$J$8:$J$33))</f>
        <v/>
      </c>
      <c r="M249" s="4" t="str">
        <f>IF(TRIM(K249)="","",LOOKUP(K249, Datos!$L$8:$L$33,Datos!$K$8:$K$33))</f>
        <v/>
      </c>
      <c r="N249" s="5"/>
      <c r="O249" s="6"/>
      <c r="P249" s="6"/>
      <c r="Q249" s="7"/>
      <c r="R249" s="7"/>
      <c r="S249" s="61">
        <f>SUM(R249:R253)</f>
        <v>0</v>
      </c>
      <c r="T249" s="64"/>
      <c r="U249" s="67"/>
      <c r="V249" s="29" t="str">
        <f>IF(TRIM(J249)="","",IF(AND(N249="SI", G249="CUARTO NIVEL PHD"),1.5,IF(AND(N249="SI",G249="CUARTO NIVEL MAESTRIA"),1,0)))</f>
        <v/>
      </c>
    </row>
    <row r="250" spans="1:22" s="8" customFormat="1" ht="27.95" customHeight="1" x14ac:dyDescent="0.25">
      <c r="A250" s="56"/>
      <c r="B250" s="59"/>
      <c r="C250" s="59"/>
      <c r="D250" s="59"/>
      <c r="E250" s="59"/>
      <c r="F250" s="59"/>
      <c r="G250" s="59"/>
      <c r="H250" s="59"/>
      <c r="I250" s="9"/>
      <c r="J250" s="9"/>
      <c r="K250" s="49"/>
      <c r="L250" s="10" t="str">
        <f>IF(TRIM(K250)="","",LOOKUP(K250,Datos!$L$8:$L$33,Datos!$J$8:$J$33))</f>
        <v/>
      </c>
      <c r="M250" s="10" t="str">
        <f>IF(TRIM(K250)="","",LOOKUP(K250, Datos!$L$8:$L$33,Datos!$K$8:$K$33))</f>
        <v/>
      </c>
      <c r="N250" s="11"/>
      <c r="O250" s="12"/>
      <c r="P250" s="12"/>
      <c r="Q250" s="10"/>
      <c r="R250" s="10"/>
      <c r="S250" s="62"/>
      <c r="T250" s="65"/>
      <c r="U250" s="68"/>
      <c r="V250" s="30" t="str">
        <f>IF(TRIM(J250)="","",IF(AND(N250="SI", G249="CUARTO NIVEL PHD"),1.5,IF(AND(N250="SI",G249="CUARTO NIVEL MAESTRIA"),1,0)))</f>
        <v/>
      </c>
    </row>
    <row r="251" spans="1:22" s="8" customFormat="1" ht="27.95" customHeight="1" x14ac:dyDescent="0.25">
      <c r="A251" s="56"/>
      <c r="B251" s="59"/>
      <c r="C251" s="59"/>
      <c r="D251" s="59"/>
      <c r="E251" s="59"/>
      <c r="F251" s="59"/>
      <c r="G251" s="59"/>
      <c r="H251" s="59"/>
      <c r="I251" s="13"/>
      <c r="J251" s="13"/>
      <c r="K251" s="49"/>
      <c r="L251" s="10" t="str">
        <f>IF(TRIM(K251)="","",LOOKUP(K251,Datos!$L$8:$L$33,Datos!$J$8:$J$33))</f>
        <v/>
      </c>
      <c r="M251" s="10" t="str">
        <f>IF(TRIM(K251)="","",LOOKUP(K251, Datos!$L$8:$L$33,Datos!$K$8:$K$33))</f>
        <v/>
      </c>
      <c r="N251" s="14"/>
      <c r="O251" s="15"/>
      <c r="P251" s="15"/>
      <c r="Q251" s="16"/>
      <c r="R251" s="16"/>
      <c r="S251" s="62"/>
      <c r="T251" s="65"/>
      <c r="U251" s="69"/>
      <c r="V251" s="30" t="str">
        <f>IF(TRIM(J251)="","",IF(AND(N251="SI", G249="CUARTO NIVEL PHD"),1.5,IF(AND(N251="SI",G249="CUARTO NIVEL MAESTRIA"),1,0)))</f>
        <v/>
      </c>
    </row>
    <row r="252" spans="1:22" s="8" customFormat="1" ht="27.95" customHeight="1" x14ac:dyDescent="0.25">
      <c r="A252" s="56"/>
      <c r="B252" s="59"/>
      <c r="C252" s="59"/>
      <c r="D252" s="59"/>
      <c r="E252" s="59"/>
      <c r="F252" s="59"/>
      <c r="G252" s="59"/>
      <c r="H252" s="59"/>
      <c r="I252" s="13"/>
      <c r="J252" s="13"/>
      <c r="K252" s="50"/>
      <c r="L252" s="10" t="str">
        <f>IF(TRIM(K252)="","",LOOKUP(K252,Datos!$L$8:$L$33,Datos!$J$8:$J$33))</f>
        <v/>
      </c>
      <c r="M252" s="10" t="str">
        <f>IF(TRIM(K252)="","",LOOKUP(K252, Datos!$L$8:$L$33,Datos!$K$8:$K$33))</f>
        <v/>
      </c>
      <c r="N252" s="14"/>
      <c r="O252" s="15"/>
      <c r="P252" s="15"/>
      <c r="Q252" s="16"/>
      <c r="R252" s="16"/>
      <c r="S252" s="62"/>
      <c r="T252" s="65"/>
      <c r="U252" s="69"/>
      <c r="V252" s="30" t="str">
        <f>IF(TRIM(J252)="","",IF(AND(N252="SI", G249="CUARTO NIVEL PHD"),1.5,IF(AND(N252="SI",G249="CUARTO NIVEL MAESTRIA"),1,0)))</f>
        <v/>
      </c>
    </row>
    <row r="253" spans="1:22" s="8" customFormat="1" ht="27.95" customHeight="1" thickBot="1" x14ac:dyDescent="0.3">
      <c r="A253" s="57"/>
      <c r="B253" s="60"/>
      <c r="C253" s="60"/>
      <c r="D253" s="60"/>
      <c r="E253" s="60"/>
      <c r="F253" s="60"/>
      <c r="G253" s="60"/>
      <c r="H253" s="60"/>
      <c r="I253" s="17"/>
      <c r="J253" s="17"/>
      <c r="K253" s="51"/>
      <c r="L253" s="18" t="str">
        <f>IF(TRIM(K253)="","",LOOKUP(K253,Datos!$L$8:$L$33,Datos!$J$8:$J$33))</f>
        <v/>
      </c>
      <c r="M253" s="18" t="str">
        <f>IF(TRIM(K253)="","",LOOKUP(K253, Datos!$L$8:$L$33,Datos!$K$8:$K$33))</f>
        <v/>
      </c>
      <c r="N253" s="19"/>
      <c r="O253" s="20"/>
      <c r="P253" s="20"/>
      <c r="Q253" s="18"/>
      <c r="R253" s="18"/>
      <c r="S253" s="63"/>
      <c r="T253" s="66"/>
      <c r="U253" s="70"/>
      <c r="V253" s="31" t="str">
        <f>IF(TRIM(J253)="","",IF(AND(N253="SI", G249="CUARTO NIVEL PHD"),1.5,IF(AND(N253="SI",G249="CUARTO NIVEL MAESTRIA"),1,0)))</f>
        <v/>
      </c>
    </row>
    <row r="254" spans="1:22" s="8" customFormat="1" ht="27.95" customHeight="1" x14ac:dyDescent="0.25">
      <c r="A254" s="55" t="s">
        <v>145</v>
      </c>
      <c r="B254" s="58"/>
      <c r="C254" s="58"/>
      <c r="D254" s="58"/>
      <c r="E254" s="58"/>
      <c r="F254" s="58"/>
      <c r="G254" s="58"/>
      <c r="H254" s="58"/>
      <c r="I254" s="3"/>
      <c r="J254" s="3"/>
      <c r="K254" s="48"/>
      <c r="L254" s="4" t="str">
        <f>IF(TRIM(K254)="","",LOOKUP(K254,Datos!$L$8:$L$33,Datos!$J$8:$J$33))</f>
        <v/>
      </c>
      <c r="M254" s="4" t="str">
        <f>IF(TRIM(K254)="","",LOOKUP(K254, Datos!$L$8:$L$33,Datos!$K$8:$K$33))</f>
        <v/>
      </c>
      <c r="N254" s="5"/>
      <c r="O254" s="6"/>
      <c r="P254" s="6"/>
      <c r="Q254" s="7"/>
      <c r="R254" s="7"/>
      <c r="S254" s="61">
        <f>SUM(R254:R258)</f>
        <v>0</v>
      </c>
      <c r="T254" s="64"/>
      <c r="U254" s="67"/>
      <c r="V254" s="29" t="str">
        <f>IF(TRIM(J254)="","",IF(AND(N254="SI", G254="CUARTO NIVEL PHD"),1.5,IF(AND(N254="SI",G254="CUARTO NIVEL MAESTRIA"),1,0)))</f>
        <v/>
      </c>
    </row>
    <row r="255" spans="1:22" s="8" customFormat="1" ht="27.95" customHeight="1" x14ac:dyDescent="0.25">
      <c r="A255" s="56"/>
      <c r="B255" s="59"/>
      <c r="C255" s="59"/>
      <c r="D255" s="59"/>
      <c r="E255" s="59"/>
      <c r="F255" s="59"/>
      <c r="G255" s="59"/>
      <c r="H255" s="59"/>
      <c r="I255" s="9"/>
      <c r="J255" s="9"/>
      <c r="K255" s="49"/>
      <c r="L255" s="10" t="str">
        <f>IF(TRIM(K255)="","",LOOKUP(K255,Datos!$L$8:$L$33,Datos!$J$8:$J$33))</f>
        <v/>
      </c>
      <c r="M255" s="10" t="str">
        <f>IF(TRIM(K255)="","",LOOKUP(K255, Datos!$L$8:$L$33,Datos!$K$8:$K$33))</f>
        <v/>
      </c>
      <c r="N255" s="11"/>
      <c r="O255" s="12"/>
      <c r="P255" s="12"/>
      <c r="Q255" s="10"/>
      <c r="R255" s="10"/>
      <c r="S255" s="62"/>
      <c r="T255" s="65"/>
      <c r="U255" s="68"/>
      <c r="V255" s="30" t="str">
        <f>IF(TRIM(J255)="","",IF(AND(N255="SI", G254="CUARTO NIVEL PHD"),1.5,IF(AND(N255="SI",G254="CUARTO NIVEL MAESTRIA"),1,0)))</f>
        <v/>
      </c>
    </row>
    <row r="256" spans="1:22" s="8" customFormat="1" ht="27.95" customHeight="1" x14ac:dyDescent="0.25">
      <c r="A256" s="56"/>
      <c r="B256" s="59"/>
      <c r="C256" s="59"/>
      <c r="D256" s="59"/>
      <c r="E256" s="59"/>
      <c r="F256" s="59"/>
      <c r="G256" s="59"/>
      <c r="H256" s="59"/>
      <c r="I256" s="13"/>
      <c r="J256" s="13"/>
      <c r="K256" s="49"/>
      <c r="L256" s="10" t="str">
        <f>IF(TRIM(K256)="","",LOOKUP(K256,Datos!$L$8:$L$33,Datos!$J$8:$J$33))</f>
        <v/>
      </c>
      <c r="M256" s="10" t="str">
        <f>IF(TRIM(K256)="","",LOOKUP(K256, Datos!$L$8:$L$33,Datos!$K$8:$K$33))</f>
        <v/>
      </c>
      <c r="N256" s="14"/>
      <c r="O256" s="15"/>
      <c r="P256" s="15"/>
      <c r="Q256" s="16"/>
      <c r="R256" s="16"/>
      <c r="S256" s="62"/>
      <c r="T256" s="65"/>
      <c r="U256" s="69"/>
      <c r="V256" s="30" t="str">
        <f>IF(TRIM(J256)="","",IF(AND(N256="SI", G254="CUARTO NIVEL PHD"),1.5,IF(AND(N256="SI",G254="CUARTO NIVEL MAESTRIA"),1,0)))</f>
        <v/>
      </c>
    </row>
    <row r="257" spans="1:22" s="8" customFormat="1" ht="27.95" customHeight="1" x14ac:dyDescent="0.25">
      <c r="A257" s="56"/>
      <c r="B257" s="59"/>
      <c r="C257" s="59"/>
      <c r="D257" s="59"/>
      <c r="E257" s="59"/>
      <c r="F257" s="59"/>
      <c r="G257" s="59"/>
      <c r="H257" s="59"/>
      <c r="I257" s="13"/>
      <c r="J257" s="13"/>
      <c r="K257" s="50"/>
      <c r="L257" s="10" t="str">
        <f>IF(TRIM(K257)="","",LOOKUP(K257,Datos!$L$8:$L$33,Datos!$J$8:$J$33))</f>
        <v/>
      </c>
      <c r="M257" s="10" t="str">
        <f>IF(TRIM(K257)="","",LOOKUP(K257, Datos!$L$8:$L$33,Datos!$K$8:$K$33))</f>
        <v/>
      </c>
      <c r="N257" s="14"/>
      <c r="O257" s="15"/>
      <c r="P257" s="15"/>
      <c r="Q257" s="16"/>
      <c r="R257" s="16"/>
      <c r="S257" s="62"/>
      <c r="T257" s="65"/>
      <c r="U257" s="69"/>
      <c r="V257" s="30" t="str">
        <f>IF(TRIM(J257)="","",IF(AND(N257="SI", G254="CUARTO NIVEL PHD"),1.5,IF(AND(N257="SI",G254="CUARTO NIVEL MAESTRIA"),1,0)))</f>
        <v/>
      </c>
    </row>
    <row r="258" spans="1:22" s="8" customFormat="1" ht="27.95" customHeight="1" thickBot="1" x14ac:dyDescent="0.3">
      <c r="A258" s="57"/>
      <c r="B258" s="60"/>
      <c r="C258" s="60"/>
      <c r="D258" s="60"/>
      <c r="E258" s="60"/>
      <c r="F258" s="60"/>
      <c r="G258" s="60"/>
      <c r="H258" s="60"/>
      <c r="I258" s="17"/>
      <c r="J258" s="17"/>
      <c r="K258" s="51"/>
      <c r="L258" s="18" t="str">
        <f>IF(TRIM(K258)="","",LOOKUP(K258,Datos!$L$8:$L$33,Datos!$J$8:$J$33))</f>
        <v/>
      </c>
      <c r="M258" s="18" t="str">
        <f>IF(TRIM(K258)="","",LOOKUP(K258, Datos!$L$8:$L$33,Datos!$K$8:$K$33))</f>
        <v/>
      </c>
      <c r="N258" s="19"/>
      <c r="O258" s="20"/>
      <c r="P258" s="20"/>
      <c r="Q258" s="18"/>
      <c r="R258" s="18"/>
      <c r="S258" s="63"/>
      <c r="T258" s="66"/>
      <c r="U258" s="70"/>
      <c r="V258" s="31" t="str">
        <f>IF(TRIM(J258)="","",IF(AND(N258="SI", G254="CUARTO NIVEL PHD"),1.5,IF(AND(N258="SI",G254="CUARTO NIVEL MAESTRIA"),1,0)))</f>
        <v/>
      </c>
    </row>
    <row r="259" spans="1:22" s="8" customFormat="1" ht="27.95" customHeight="1" x14ac:dyDescent="0.25">
      <c r="A259" s="55" t="s">
        <v>146</v>
      </c>
      <c r="B259" s="58"/>
      <c r="C259" s="58"/>
      <c r="D259" s="58"/>
      <c r="E259" s="58"/>
      <c r="F259" s="58"/>
      <c r="G259" s="58"/>
      <c r="H259" s="58"/>
      <c r="I259" s="3"/>
      <c r="J259" s="3"/>
      <c r="K259" s="48"/>
      <c r="L259" s="4" t="str">
        <f>IF(TRIM(K259)="","",LOOKUP(K259,Datos!$L$8:$L$33,Datos!$J$8:$J$33))</f>
        <v/>
      </c>
      <c r="M259" s="4" t="str">
        <f>IF(TRIM(K259)="","",LOOKUP(K259, Datos!$L$8:$L$33,Datos!$K$8:$K$33))</f>
        <v/>
      </c>
      <c r="N259" s="5"/>
      <c r="O259" s="6"/>
      <c r="P259" s="6"/>
      <c r="Q259" s="7"/>
      <c r="R259" s="7"/>
      <c r="S259" s="61">
        <f>SUM(R259:R263)</f>
        <v>0</v>
      </c>
      <c r="T259" s="64"/>
      <c r="U259" s="67"/>
      <c r="V259" s="29" t="str">
        <f>IF(TRIM(J259)="","",IF(AND(N259="SI", G259="CUARTO NIVEL PHD"),1.5,IF(AND(N259="SI",G259="CUARTO NIVEL MAESTRIA"),1,0)))</f>
        <v/>
      </c>
    </row>
    <row r="260" spans="1:22" s="8" customFormat="1" ht="27.95" customHeight="1" x14ac:dyDescent="0.25">
      <c r="A260" s="56"/>
      <c r="B260" s="59"/>
      <c r="C260" s="59"/>
      <c r="D260" s="59"/>
      <c r="E260" s="59"/>
      <c r="F260" s="59"/>
      <c r="G260" s="59"/>
      <c r="H260" s="59"/>
      <c r="I260" s="9"/>
      <c r="J260" s="9"/>
      <c r="K260" s="49"/>
      <c r="L260" s="10" t="str">
        <f>IF(TRIM(K260)="","",LOOKUP(K260,Datos!$L$8:$L$33,Datos!$J$8:$J$33))</f>
        <v/>
      </c>
      <c r="M260" s="10" t="str">
        <f>IF(TRIM(K260)="","",LOOKUP(K260, Datos!$L$8:$L$33,Datos!$K$8:$K$33))</f>
        <v/>
      </c>
      <c r="N260" s="11"/>
      <c r="O260" s="12"/>
      <c r="P260" s="12"/>
      <c r="Q260" s="10"/>
      <c r="R260" s="10"/>
      <c r="S260" s="62"/>
      <c r="T260" s="65"/>
      <c r="U260" s="68"/>
      <c r="V260" s="30" t="str">
        <f>IF(TRIM(J260)="","",IF(AND(N260="SI", G259="CUARTO NIVEL PHD"),1.5,IF(AND(N260="SI",G259="CUARTO NIVEL MAESTRIA"),1,0)))</f>
        <v/>
      </c>
    </row>
    <row r="261" spans="1:22" s="8" customFormat="1" ht="27.95" customHeight="1" x14ac:dyDescent="0.25">
      <c r="A261" s="56"/>
      <c r="B261" s="59"/>
      <c r="C261" s="59"/>
      <c r="D261" s="59"/>
      <c r="E261" s="59"/>
      <c r="F261" s="59"/>
      <c r="G261" s="59"/>
      <c r="H261" s="59"/>
      <c r="I261" s="13"/>
      <c r="J261" s="13"/>
      <c r="K261" s="49"/>
      <c r="L261" s="10" t="str">
        <f>IF(TRIM(K261)="","",LOOKUP(K261,Datos!$L$8:$L$33,Datos!$J$8:$J$33))</f>
        <v/>
      </c>
      <c r="M261" s="10" t="str">
        <f>IF(TRIM(K261)="","",LOOKUP(K261, Datos!$L$8:$L$33,Datos!$K$8:$K$33))</f>
        <v/>
      </c>
      <c r="N261" s="14"/>
      <c r="O261" s="15"/>
      <c r="P261" s="15"/>
      <c r="Q261" s="16"/>
      <c r="R261" s="16"/>
      <c r="S261" s="62"/>
      <c r="T261" s="65"/>
      <c r="U261" s="69"/>
      <c r="V261" s="30" t="str">
        <f>IF(TRIM(J261)="","",IF(AND(N261="SI", G259="CUARTO NIVEL PHD"),1.5,IF(AND(N261="SI",G259="CUARTO NIVEL MAESTRIA"),1,0)))</f>
        <v/>
      </c>
    </row>
    <row r="262" spans="1:22" s="8" customFormat="1" ht="27.95" customHeight="1" x14ac:dyDescent="0.25">
      <c r="A262" s="56"/>
      <c r="B262" s="59"/>
      <c r="C262" s="59"/>
      <c r="D262" s="59"/>
      <c r="E262" s="59"/>
      <c r="F262" s="59"/>
      <c r="G262" s="59"/>
      <c r="H262" s="59"/>
      <c r="I262" s="13"/>
      <c r="J262" s="13"/>
      <c r="K262" s="50"/>
      <c r="L262" s="10" t="str">
        <f>IF(TRIM(K262)="","",LOOKUP(K262,Datos!$L$8:$L$33,Datos!$J$8:$J$33))</f>
        <v/>
      </c>
      <c r="M262" s="10" t="str">
        <f>IF(TRIM(K262)="","",LOOKUP(K262, Datos!$L$8:$L$33,Datos!$K$8:$K$33))</f>
        <v/>
      </c>
      <c r="N262" s="14"/>
      <c r="O262" s="15"/>
      <c r="P262" s="15"/>
      <c r="Q262" s="16"/>
      <c r="R262" s="16"/>
      <c r="S262" s="62"/>
      <c r="T262" s="65"/>
      <c r="U262" s="69"/>
      <c r="V262" s="30" t="str">
        <f>IF(TRIM(J262)="","",IF(AND(N262="SI", G259="CUARTO NIVEL PHD"),1.5,IF(AND(N262="SI",G259="CUARTO NIVEL MAESTRIA"),1,0)))</f>
        <v/>
      </c>
    </row>
    <row r="263" spans="1:22" s="8" customFormat="1" ht="27.95" customHeight="1" thickBot="1" x14ac:dyDescent="0.3">
      <c r="A263" s="57"/>
      <c r="B263" s="60"/>
      <c r="C263" s="60"/>
      <c r="D263" s="60"/>
      <c r="E263" s="60"/>
      <c r="F263" s="60"/>
      <c r="G263" s="60"/>
      <c r="H263" s="60"/>
      <c r="I263" s="17"/>
      <c r="J263" s="17"/>
      <c r="K263" s="51"/>
      <c r="L263" s="18" t="str">
        <f>IF(TRIM(K263)="","",LOOKUP(K263,Datos!$L$8:$L$33,Datos!$J$8:$J$33))</f>
        <v/>
      </c>
      <c r="M263" s="18" t="str">
        <f>IF(TRIM(K263)="","",LOOKUP(K263, Datos!$L$8:$L$33,Datos!$K$8:$K$33))</f>
        <v/>
      </c>
      <c r="N263" s="19"/>
      <c r="O263" s="20"/>
      <c r="P263" s="20"/>
      <c r="Q263" s="18"/>
      <c r="R263" s="18"/>
      <c r="S263" s="63"/>
      <c r="T263" s="66"/>
      <c r="U263" s="70"/>
      <c r="V263" s="31" t="str">
        <f>IF(TRIM(J263)="","",IF(AND(N263="SI", G259="CUARTO NIVEL PHD"),1.5,IF(AND(N263="SI",G259="CUARTO NIVEL MAESTRIA"),1,0)))</f>
        <v/>
      </c>
    </row>
    <row r="264" spans="1:22" s="8" customFormat="1" ht="27.95" customHeight="1" x14ac:dyDescent="0.25">
      <c r="A264" s="55" t="s">
        <v>147</v>
      </c>
      <c r="B264" s="58"/>
      <c r="C264" s="58"/>
      <c r="D264" s="58"/>
      <c r="E264" s="58"/>
      <c r="F264" s="58"/>
      <c r="G264" s="58"/>
      <c r="H264" s="58"/>
      <c r="I264" s="3"/>
      <c r="J264" s="3"/>
      <c r="K264" s="48"/>
      <c r="L264" s="4" t="str">
        <f>IF(TRIM(K264)="","",LOOKUP(K264,Datos!$L$8:$L$33,Datos!$J$8:$J$33))</f>
        <v/>
      </c>
      <c r="M264" s="4" t="str">
        <f>IF(TRIM(K264)="","",LOOKUP(K264, Datos!$L$8:$L$33,Datos!$K$8:$K$33))</f>
        <v/>
      </c>
      <c r="N264" s="5"/>
      <c r="O264" s="6"/>
      <c r="P264" s="6"/>
      <c r="Q264" s="7"/>
      <c r="R264" s="7"/>
      <c r="S264" s="61">
        <f>SUM(R264:R268)</f>
        <v>0</v>
      </c>
      <c r="T264" s="64"/>
      <c r="U264" s="67"/>
      <c r="V264" s="29" t="str">
        <f>IF(TRIM(J264)="","",IF(AND(N264="SI", G264="CUARTO NIVEL PHD"),1.5,IF(AND(N264="SI",G264="CUARTO NIVEL MAESTRIA"),1,0)))</f>
        <v/>
      </c>
    </row>
    <row r="265" spans="1:22" s="8" customFormat="1" ht="27.95" customHeight="1" x14ac:dyDescent="0.25">
      <c r="A265" s="56"/>
      <c r="B265" s="59"/>
      <c r="C265" s="59"/>
      <c r="D265" s="59"/>
      <c r="E265" s="59"/>
      <c r="F265" s="59"/>
      <c r="G265" s="59"/>
      <c r="H265" s="59"/>
      <c r="I265" s="9"/>
      <c r="J265" s="9"/>
      <c r="K265" s="49"/>
      <c r="L265" s="10" t="str">
        <f>IF(TRIM(K265)="","",LOOKUP(K265,Datos!$L$8:$L$33,Datos!$J$8:$J$33))</f>
        <v/>
      </c>
      <c r="M265" s="10" t="str">
        <f>IF(TRIM(K265)="","",LOOKUP(K265, Datos!$L$8:$L$33,Datos!$K$8:$K$33))</f>
        <v/>
      </c>
      <c r="N265" s="11"/>
      <c r="O265" s="12"/>
      <c r="P265" s="12"/>
      <c r="Q265" s="10"/>
      <c r="R265" s="10"/>
      <c r="S265" s="62"/>
      <c r="T265" s="65"/>
      <c r="U265" s="68"/>
      <c r="V265" s="30" t="str">
        <f>IF(TRIM(J265)="","",IF(AND(N265="SI", G264="CUARTO NIVEL PHD"),1.5,IF(AND(N265="SI",G264="CUARTO NIVEL MAESTRIA"),1,0)))</f>
        <v/>
      </c>
    </row>
    <row r="266" spans="1:22" s="8" customFormat="1" ht="27.95" customHeight="1" x14ac:dyDescent="0.25">
      <c r="A266" s="56"/>
      <c r="B266" s="59"/>
      <c r="C266" s="59"/>
      <c r="D266" s="59"/>
      <c r="E266" s="59"/>
      <c r="F266" s="59"/>
      <c r="G266" s="59"/>
      <c r="H266" s="59"/>
      <c r="I266" s="13"/>
      <c r="J266" s="13"/>
      <c r="K266" s="49"/>
      <c r="L266" s="10" t="str">
        <f>IF(TRIM(K266)="","",LOOKUP(K266,Datos!$L$8:$L$33,Datos!$J$8:$J$33))</f>
        <v/>
      </c>
      <c r="M266" s="10" t="str">
        <f>IF(TRIM(K266)="","",LOOKUP(K266, Datos!$L$8:$L$33,Datos!$K$8:$K$33))</f>
        <v/>
      </c>
      <c r="N266" s="14"/>
      <c r="O266" s="15"/>
      <c r="P266" s="15"/>
      <c r="Q266" s="16"/>
      <c r="R266" s="16"/>
      <c r="S266" s="62"/>
      <c r="T266" s="65"/>
      <c r="U266" s="69"/>
      <c r="V266" s="30" t="str">
        <f>IF(TRIM(J266)="","",IF(AND(N266="SI", G264="CUARTO NIVEL PHD"),1.5,IF(AND(N266="SI",G264="CUARTO NIVEL MAESTRIA"),1,0)))</f>
        <v/>
      </c>
    </row>
    <row r="267" spans="1:22" s="8" customFormat="1" ht="27.95" customHeight="1" x14ac:dyDescent="0.25">
      <c r="A267" s="56"/>
      <c r="B267" s="59"/>
      <c r="C267" s="59"/>
      <c r="D267" s="59"/>
      <c r="E267" s="59"/>
      <c r="F267" s="59"/>
      <c r="G267" s="59"/>
      <c r="H267" s="59"/>
      <c r="I267" s="13"/>
      <c r="J267" s="13"/>
      <c r="K267" s="50"/>
      <c r="L267" s="10" t="str">
        <f>IF(TRIM(K267)="","",LOOKUP(K267,Datos!$L$8:$L$33,Datos!$J$8:$J$33))</f>
        <v/>
      </c>
      <c r="M267" s="10" t="str">
        <f>IF(TRIM(K267)="","",LOOKUP(K267, Datos!$L$8:$L$33,Datos!$K$8:$K$33))</f>
        <v/>
      </c>
      <c r="N267" s="14"/>
      <c r="O267" s="15"/>
      <c r="P267" s="15"/>
      <c r="Q267" s="16"/>
      <c r="R267" s="16"/>
      <c r="S267" s="62"/>
      <c r="T267" s="65"/>
      <c r="U267" s="69"/>
      <c r="V267" s="30" t="str">
        <f>IF(TRIM(J267)="","",IF(AND(N267="SI", G264="CUARTO NIVEL PHD"),1.5,IF(AND(N267="SI",G264="CUARTO NIVEL MAESTRIA"),1,0)))</f>
        <v/>
      </c>
    </row>
    <row r="268" spans="1:22" s="8" customFormat="1" ht="27.95" customHeight="1" thickBot="1" x14ac:dyDescent="0.3">
      <c r="A268" s="57"/>
      <c r="B268" s="60"/>
      <c r="C268" s="60"/>
      <c r="D268" s="60"/>
      <c r="E268" s="60"/>
      <c r="F268" s="60"/>
      <c r="G268" s="60"/>
      <c r="H268" s="60"/>
      <c r="I268" s="17"/>
      <c r="J268" s="17"/>
      <c r="K268" s="51"/>
      <c r="L268" s="18" t="str">
        <f>IF(TRIM(K268)="","",LOOKUP(K268,Datos!$L$8:$L$33,Datos!$J$8:$J$33))</f>
        <v/>
      </c>
      <c r="M268" s="18" t="str">
        <f>IF(TRIM(K268)="","",LOOKUP(K268, Datos!$L$8:$L$33,Datos!$K$8:$K$33))</f>
        <v/>
      </c>
      <c r="N268" s="19"/>
      <c r="O268" s="20"/>
      <c r="P268" s="20"/>
      <c r="Q268" s="18"/>
      <c r="R268" s="18"/>
      <c r="S268" s="63"/>
      <c r="T268" s="66"/>
      <c r="U268" s="70"/>
      <c r="V268" s="31" t="str">
        <f>IF(TRIM(J268)="","",IF(AND(N268="SI", G264="CUARTO NIVEL PHD"),1.5,IF(AND(N268="SI",G264="CUARTO NIVEL MAESTRIA"),1,0)))</f>
        <v/>
      </c>
    </row>
    <row r="269" spans="1:22" s="8" customFormat="1" ht="27.95" customHeight="1" x14ac:dyDescent="0.25">
      <c r="A269" s="55" t="s">
        <v>148</v>
      </c>
      <c r="B269" s="58"/>
      <c r="C269" s="58"/>
      <c r="D269" s="58"/>
      <c r="E269" s="58"/>
      <c r="F269" s="58"/>
      <c r="G269" s="58"/>
      <c r="H269" s="58"/>
      <c r="I269" s="3"/>
      <c r="J269" s="3"/>
      <c r="K269" s="48"/>
      <c r="L269" s="4" t="str">
        <f>IF(TRIM(K269)="","",LOOKUP(K269,Datos!$L$8:$L$33,Datos!$J$8:$J$33))</f>
        <v/>
      </c>
      <c r="M269" s="4" t="str">
        <f>IF(TRIM(K269)="","",LOOKUP(K269, Datos!$L$8:$L$33,Datos!$K$8:$K$33))</f>
        <v/>
      </c>
      <c r="N269" s="5"/>
      <c r="O269" s="6"/>
      <c r="P269" s="6"/>
      <c r="Q269" s="7"/>
      <c r="R269" s="7"/>
      <c r="S269" s="61">
        <f>SUM(R269:R273)</f>
        <v>0</v>
      </c>
      <c r="T269" s="64"/>
      <c r="U269" s="67"/>
      <c r="V269" s="29" t="str">
        <f>IF(TRIM(J269)="","",IF(AND(N269="SI", G269="CUARTO NIVEL PHD"),1.5,IF(AND(N269="SI",G269="CUARTO NIVEL MAESTRIA"),1,0)))</f>
        <v/>
      </c>
    </row>
    <row r="270" spans="1:22" s="8" customFormat="1" ht="27.95" customHeight="1" x14ac:dyDescent="0.25">
      <c r="A270" s="56"/>
      <c r="B270" s="59"/>
      <c r="C270" s="59"/>
      <c r="D270" s="59"/>
      <c r="E270" s="59"/>
      <c r="F270" s="59"/>
      <c r="G270" s="59"/>
      <c r="H270" s="59"/>
      <c r="I270" s="9"/>
      <c r="J270" s="9"/>
      <c r="K270" s="49"/>
      <c r="L270" s="10" t="str">
        <f>IF(TRIM(K270)="","",LOOKUP(K270,Datos!$L$8:$L$33,Datos!$J$8:$J$33))</f>
        <v/>
      </c>
      <c r="M270" s="10" t="str">
        <f>IF(TRIM(K270)="","",LOOKUP(K270, Datos!$L$8:$L$33,Datos!$K$8:$K$33))</f>
        <v/>
      </c>
      <c r="N270" s="11"/>
      <c r="O270" s="12"/>
      <c r="P270" s="12"/>
      <c r="Q270" s="10"/>
      <c r="R270" s="10"/>
      <c r="S270" s="62"/>
      <c r="T270" s="65"/>
      <c r="U270" s="68"/>
      <c r="V270" s="30" t="str">
        <f>IF(TRIM(J270)="","",IF(AND(N270="SI", G269="CUARTO NIVEL PHD"),1.5,IF(AND(N270="SI",G269="CUARTO NIVEL MAESTRIA"),1,0)))</f>
        <v/>
      </c>
    </row>
    <row r="271" spans="1:22" s="8" customFormat="1" ht="27.95" customHeight="1" x14ac:dyDescent="0.25">
      <c r="A271" s="56"/>
      <c r="B271" s="59"/>
      <c r="C271" s="59"/>
      <c r="D271" s="59"/>
      <c r="E271" s="59"/>
      <c r="F271" s="59"/>
      <c r="G271" s="59"/>
      <c r="H271" s="59"/>
      <c r="I271" s="13"/>
      <c r="J271" s="13"/>
      <c r="K271" s="49"/>
      <c r="L271" s="10" t="str">
        <f>IF(TRIM(K271)="","",LOOKUP(K271,Datos!$L$8:$L$33,Datos!$J$8:$J$33))</f>
        <v/>
      </c>
      <c r="M271" s="10" t="str">
        <f>IF(TRIM(K271)="","",LOOKUP(K271, Datos!$L$8:$L$33,Datos!$K$8:$K$33))</f>
        <v/>
      </c>
      <c r="N271" s="14"/>
      <c r="O271" s="15"/>
      <c r="P271" s="15"/>
      <c r="Q271" s="16"/>
      <c r="R271" s="16"/>
      <c r="S271" s="62"/>
      <c r="T271" s="65"/>
      <c r="U271" s="69"/>
      <c r="V271" s="30" t="str">
        <f>IF(TRIM(J271)="","",IF(AND(N271="SI", G269="CUARTO NIVEL PHD"),1.5,IF(AND(N271="SI",G269="CUARTO NIVEL MAESTRIA"),1,0)))</f>
        <v/>
      </c>
    </row>
    <row r="272" spans="1:22" s="8" customFormat="1" ht="27.95" customHeight="1" x14ac:dyDescent="0.25">
      <c r="A272" s="56"/>
      <c r="B272" s="59"/>
      <c r="C272" s="59"/>
      <c r="D272" s="59"/>
      <c r="E272" s="59"/>
      <c r="F272" s="59"/>
      <c r="G272" s="59"/>
      <c r="H272" s="59"/>
      <c r="I272" s="13"/>
      <c r="J272" s="13"/>
      <c r="K272" s="50"/>
      <c r="L272" s="10" t="str">
        <f>IF(TRIM(K272)="","",LOOKUP(K272,Datos!$L$8:$L$33,Datos!$J$8:$J$33))</f>
        <v/>
      </c>
      <c r="M272" s="10" t="str">
        <f>IF(TRIM(K272)="","",LOOKUP(K272, Datos!$L$8:$L$33,Datos!$K$8:$K$33))</f>
        <v/>
      </c>
      <c r="N272" s="14"/>
      <c r="O272" s="15"/>
      <c r="P272" s="15"/>
      <c r="Q272" s="16"/>
      <c r="R272" s="16"/>
      <c r="S272" s="62"/>
      <c r="T272" s="65"/>
      <c r="U272" s="69"/>
      <c r="V272" s="30" t="str">
        <f>IF(TRIM(J272)="","",IF(AND(N272="SI", G269="CUARTO NIVEL PHD"),1.5,IF(AND(N272="SI",G269="CUARTO NIVEL MAESTRIA"),1,0)))</f>
        <v/>
      </c>
    </row>
    <row r="273" spans="1:22" s="8" customFormat="1" ht="27.95" customHeight="1" thickBot="1" x14ac:dyDescent="0.3">
      <c r="A273" s="57"/>
      <c r="B273" s="60"/>
      <c r="C273" s="60"/>
      <c r="D273" s="60"/>
      <c r="E273" s="60"/>
      <c r="F273" s="60"/>
      <c r="G273" s="60"/>
      <c r="H273" s="60"/>
      <c r="I273" s="17"/>
      <c r="J273" s="17"/>
      <c r="K273" s="51"/>
      <c r="L273" s="18" t="str">
        <f>IF(TRIM(K273)="","",LOOKUP(K273,Datos!$L$8:$L$33,Datos!$J$8:$J$33))</f>
        <v/>
      </c>
      <c r="M273" s="18" t="str">
        <f>IF(TRIM(K273)="","",LOOKUP(K273, Datos!$L$8:$L$33,Datos!$K$8:$K$33))</f>
        <v/>
      </c>
      <c r="N273" s="19"/>
      <c r="O273" s="20"/>
      <c r="P273" s="20"/>
      <c r="Q273" s="18"/>
      <c r="R273" s="18"/>
      <c r="S273" s="63"/>
      <c r="T273" s="66"/>
      <c r="U273" s="70"/>
      <c r="V273" s="31" t="str">
        <f>IF(TRIM(J273)="","",IF(AND(N273="SI", G269="CUARTO NIVEL PHD"),1.5,IF(AND(N273="SI",G269="CUARTO NIVEL MAESTRIA"),1,0)))</f>
        <v/>
      </c>
    </row>
    <row r="274" spans="1:22" s="8" customFormat="1" ht="27.95" customHeight="1" x14ac:dyDescent="0.25">
      <c r="A274" s="55" t="s">
        <v>149</v>
      </c>
      <c r="B274" s="58"/>
      <c r="C274" s="58"/>
      <c r="D274" s="58"/>
      <c r="E274" s="58"/>
      <c r="F274" s="58"/>
      <c r="G274" s="58"/>
      <c r="H274" s="58"/>
      <c r="I274" s="3"/>
      <c r="J274" s="3"/>
      <c r="K274" s="48"/>
      <c r="L274" s="4" t="str">
        <f>IF(TRIM(K274)="","",LOOKUP(K274,Datos!$L$8:$L$33,Datos!$J$8:$J$33))</f>
        <v/>
      </c>
      <c r="M274" s="4" t="str">
        <f>IF(TRIM(K274)="","",LOOKUP(K274, Datos!$L$8:$L$33,Datos!$K$8:$K$33))</f>
        <v/>
      </c>
      <c r="N274" s="5"/>
      <c r="O274" s="6"/>
      <c r="P274" s="6"/>
      <c r="Q274" s="7"/>
      <c r="R274" s="7"/>
      <c r="S274" s="61">
        <f>SUM(R274:R278)</f>
        <v>0</v>
      </c>
      <c r="T274" s="64"/>
      <c r="U274" s="67"/>
      <c r="V274" s="29" t="str">
        <f>IF(TRIM(J274)="","",IF(AND(N274="SI", G274="CUARTO NIVEL PHD"),1.5,IF(AND(N274="SI",G274="CUARTO NIVEL MAESTRIA"),1,0)))</f>
        <v/>
      </c>
    </row>
    <row r="275" spans="1:22" s="8" customFormat="1" ht="27.95" customHeight="1" x14ac:dyDescent="0.25">
      <c r="A275" s="56"/>
      <c r="B275" s="59"/>
      <c r="C275" s="59"/>
      <c r="D275" s="59"/>
      <c r="E275" s="59"/>
      <c r="F275" s="59"/>
      <c r="G275" s="59"/>
      <c r="H275" s="59"/>
      <c r="I275" s="9"/>
      <c r="J275" s="9"/>
      <c r="K275" s="49"/>
      <c r="L275" s="10" t="str">
        <f>IF(TRIM(K275)="","",LOOKUP(K275,Datos!$L$8:$L$33,Datos!$J$8:$J$33))</f>
        <v/>
      </c>
      <c r="M275" s="10" t="str">
        <f>IF(TRIM(K275)="","",LOOKUP(K275, Datos!$L$8:$L$33,Datos!$K$8:$K$33))</f>
        <v/>
      </c>
      <c r="N275" s="11"/>
      <c r="O275" s="12"/>
      <c r="P275" s="12"/>
      <c r="Q275" s="10"/>
      <c r="R275" s="10"/>
      <c r="S275" s="62"/>
      <c r="T275" s="65"/>
      <c r="U275" s="68"/>
      <c r="V275" s="30" t="str">
        <f>IF(TRIM(J275)="","",IF(AND(N275="SI", G274="CUARTO NIVEL PHD"),1.5,IF(AND(N275="SI",G274="CUARTO NIVEL MAESTRIA"),1,0)))</f>
        <v/>
      </c>
    </row>
    <row r="276" spans="1:22" s="8" customFormat="1" ht="27.95" customHeight="1" x14ac:dyDescent="0.25">
      <c r="A276" s="56"/>
      <c r="B276" s="59"/>
      <c r="C276" s="59"/>
      <c r="D276" s="59"/>
      <c r="E276" s="59"/>
      <c r="F276" s="59"/>
      <c r="G276" s="59"/>
      <c r="H276" s="59"/>
      <c r="I276" s="13"/>
      <c r="J276" s="13"/>
      <c r="K276" s="49"/>
      <c r="L276" s="10" t="str">
        <f>IF(TRIM(K276)="","",LOOKUP(K276,Datos!$L$8:$L$33,Datos!$J$8:$J$33))</f>
        <v/>
      </c>
      <c r="M276" s="10" t="str">
        <f>IF(TRIM(K276)="","",LOOKUP(K276, Datos!$L$8:$L$33,Datos!$K$8:$K$33))</f>
        <v/>
      </c>
      <c r="N276" s="14"/>
      <c r="O276" s="15"/>
      <c r="P276" s="15"/>
      <c r="Q276" s="16"/>
      <c r="R276" s="16"/>
      <c r="S276" s="62"/>
      <c r="T276" s="65"/>
      <c r="U276" s="69"/>
      <c r="V276" s="30" t="str">
        <f>IF(TRIM(J276)="","",IF(AND(N276="SI", G274="CUARTO NIVEL PHD"),1.5,IF(AND(N276="SI",G274="CUARTO NIVEL MAESTRIA"),1,0)))</f>
        <v/>
      </c>
    </row>
    <row r="277" spans="1:22" s="8" customFormat="1" ht="27.95" customHeight="1" x14ac:dyDescent="0.25">
      <c r="A277" s="56"/>
      <c r="B277" s="59"/>
      <c r="C277" s="59"/>
      <c r="D277" s="59"/>
      <c r="E277" s="59"/>
      <c r="F277" s="59"/>
      <c r="G277" s="59"/>
      <c r="H277" s="59"/>
      <c r="I277" s="13"/>
      <c r="J277" s="13"/>
      <c r="K277" s="50"/>
      <c r="L277" s="10" t="str">
        <f>IF(TRIM(K277)="","",LOOKUP(K277,Datos!$L$8:$L$33,Datos!$J$8:$J$33))</f>
        <v/>
      </c>
      <c r="M277" s="10" t="str">
        <f>IF(TRIM(K277)="","",LOOKUP(K277, Datos!$L$8:$L$33,Datos!$K$8:$K$33))</f>
        <v/>
      </c>
      <c r="N277" s="14"/>
      <c r="O277" s="15"/>
      <c r="P277" s="15"/>
      <c r="Q277" s="16"/>
      <c r="R277" s="16"/>
      <c r="S277" s="62"/>
      <c r="T277" s="65"/>
      <c r="U277" s="69"/>
      <c r="V277" s="30" t="str">
        <f>IF(TRIM(J277)="","",IF(AND(N277="SI", G274="CUARTO NIVEL PHD"),1.5,IF(AND(N277="SI",G274="CUARTO NIVEL MAESTRIA"),1,0)))</f>
        <v/>
      </c>
    </row>
    <row r="278" spans="1:22" s="8" customFormat="1" ht="27.95" customHeight="1" thickBot="1" x14ac:dyDescent="0.3">
      <c r="A278" s="57"/>
      <c r="B278" s="60"/>
      <c r="C278" s="60"/>
      <c r="D278" s="60"/>
      <c r="E278" s="60"/>
      <c r="F278" s="60"/>
      <c r="G278" s="60"/>
      <c r="H278" s="60"/>
      <c r="I278" s="17"/>
      <c r="J278" s="17"/>
      <c r="K278" s="51"/>
      <c r="L278" s="18" t="str">
        <f>IF(TRIM(K278)="","",LOOKUP(K278,Datos!$L$8:$L$33,Datos!$J$8:$J$33))</f>
        <v/>
      </c>
      <c r="M278" s="18" t="str">
        <f>IF(TRIM(K278)="","",LOOKUP(K278, Datos!$L$8:$L$33,Datos!$K$8:$K$33))</f>
        <v/>
      </c>
      <c r="N278" s="19"/>
      <c r="O278" s="20"/>
      <c r="P278" s="20"/>
      <c r="Q278" s="18"/>
      <c r="R278" s="18"/>
      <c r="S278" s="63"/>
      <c r="T278" s="66"/>
      <c r="U278" s="70"/>
      <c r="V278" s="31" t="str">
        <f>IF(TRIM(J278)="","",IF(AND(N278="SI", G274="CUARTO NIVEL PHD"),1.5,IF(AND(N278="SI",G274="CUARTO NIVEL MAESTRIA"),1,0)))</f>
        <v/>
      </c>
    </row>
    <row r="279" spans="1:22" s="8" customFormat="1" ht="27.95" customHeight="1" x14ac:dyDescent="0.25">
      <c r="A279" s="55" t="s">
        <v>150</v>
      </c>
      <c r="B279" s="58"/>
      <c r="C279" s="58"/>
      <c r="D279" s="58"/>
      <c r="E279" s="58"/>
      <c r="F279" s="58"/>
      <c r="G279" s="58"/>
      <c r="H279" s="58"/>
      <c r="I279" s="3"/>
      <c r="J279" s="3"/>
      <c r="K279" s="48"/>
      <c r="L279" s="4" t="str">
        <f>IF(TRIM(K279)="","",LOOKUP(K279,Datos!$L$8:$L$33,Datos!$J$8:$J$33))</f>
        <v/>
      </c>
      <c r="M279" s="4" t="str">
        <f>IF(TRIM(K279)="","",LOOKUP(K279, Datos!$L$8:$L$33,Datos!$K$8:$K$33))</f>
        <v/>
      </c>
      <c r="N279" s="5"/>
      <c r="O279" s="6"/>
      <c r="P279" s="6"/>
      <c r="Q279" s="7"/>
      <c r="R279" s="7"/>
      <c r="S279" s="61">
        <f>SUM(R279:R283)</f>
        <v>0</v>
      </c>
      <c r="T279" s="64"/>
      <c r="U279" s="67"/>
      <c r="V279" s="29" t="str">
        <f>IF(TRIM(J279)="","",IF(AND(N279="SI", G279="CUARTO NIVEL PHD"),1.5,IF(AND(N279="SI",G279="CUARTO NIVEL MAESTRIA"),1,0)))</f>
        <v/>
      </c>
    </row>
    <row r="280" spans="1:22" s="8" customFormat="1" ht="27.95" customHeight="1" x14ac:dyDescent="0.25">
      <c r="A280" s="56"/>
      <c r="B280" s="59"/>
      <c r="C280" s="59"/>
      <c r="D280" s="59"/>
      <c r="E280" s="59"/>
      <c r="F280" s="59"/>
      <c r="G280" s="59"/>
      <c r="H280" s="59"/>
      <c r="I280" s="9"/>
      <c r="J280" s="9"/>
      <c r="K280" s="49"/>
      <c r="L280" s="10" t="str">
        <f>IF(TRIM(K280)="","",LOOKUP(K280,Datos!$L$8:$L$33,Datos!$J$8:$J$33))</f>
        <v/>
      </c>
      <c r="M280" s="10" t="str">
        <f>IF(TRIM(K280)="","",LOOKUP(K280, Datos!$L$8:$L$33,Datos!$K$8:$K$33))</f>
        <v/>
      </c>
      <c r="N280" s="11"/>
      <c r="O280" s="12"/>
      <c r="P280" s="12"/>
      <c r="Q280" s="10"/>
      <c r="R280" s="10"/>
      <c r="S280" s="62"/>
      <c r="T280" s="65"/>
      <c r="U280" s="68"/>
      <c r="V280" s="30" t="str">
        <f>IF(TRIM(J280)="","",IF(AND(N280="SI", G279="CUARTO NIVEL PHD"),1.5,IF(AND(N280="SI",G279="CUARTO NIVEL MAESTRIA"),1,0)))</f>
        <v/>
      </c>
    </row>
    <row r="281" spans="1:22" s="8" customFormat="1" ht="27.95" customHeight="1" x14ac:dyDescent="0.25">
      <c r="A281" s="56"/>
      <c r="B281" s="59"/>
      <c r="C281" s="59"/>
      <c r="D281" s="59"/>
      <c r="E281" s="59"/>
      <c r="F281" s="59"/>
      <c r="G281" s="59"/>
      <c r="H281" s="59"/>
      <c r="I281" s="13"/>
      <c r="J281" s="13"/>
      <c r="K281" s="49"/>
      <c r="L281" s="10" t="str">
        <f>IF(TRIM(K281)="","",LOOKUP(K281,Datos!$L$8:$L$33,Datos!$J$8:$J$33))</f>
        <v/>
      </c>
      <c r="M281" s="10" t="str">
        <f>IF(TRIM(K281)="","",LOOKUP(K281, Datos!$L$8:$L$33,Datos!$K$8:$K$33))</f>
        <v/>
      </c>
      <c r="N281" s="14"/>
      <c r="O281" s="15"/>
      <c r="P281" s="15"/>
      <c r="Q281" s="16"/>
      <c r="R281" s="16"/>
      <c r="S281" s="62"/>
      <c r="T281" s="65"/>
      <c r="U281" s="69"/>
      <c r="V281" s="30" t="str">
        <f>IF(TRIM(J281)="","",IF(AND(N281="SI", G279="CUARTO NIVEL PHD"),1.5,IF(AND(N281="SI",G279="CUARTO NIVEL MAESTRIA"),1,0)))</f>
        <v/>
      </c>
    </row>
    <row r="282" spans="1:22" s="8" customFormat="1" ht="27.95" customHeight="1" x14ac:dyDescent="0.25">
      <c r="A282" s="56"/>
      <c r="B282" s="59"/>
      <c r="C282" s="59"/>
      <c r="D282" s="59"/>
      <c r="E282" s="59"/>
      <c r="F282" s="59"/>
      <c r="G282" s="59"/>
      <c r="H282" s="59"/>
      <c r="I282" s="13"/>
      <c r="J282" s="13"/>
      <c r="K282" s="50"/>
      <c r="L282" s="10" t="str">
        <f>IF(TRIM(K282)="","",LOOKUP(K282,Datos!$L$8:$L$33,Datos!$J$8:$J$33))</f>
        <v/>
      </c>
      <c r="M282" s="10" t="str">
        <f>IF(TRIM(K282)="","",LOOKUP(K282, Datos!$L$8:$L$33,Datos!$K$8:$K$33))</f>
        <v/>
      </c>
      <c r="N282" s="14"/>
      <c r="O282" s="15"/>
      <c r="P282" s="15"/>
      <c r="Q282" s="16"/>
      <c r="R282" s="16"/>
      <c r="S282" s="62"/>
      <c r="T282" s="65"/>
      <c r="U282" s="69"/>
      <c r="V282" s="30" t="str">
        <f>IF(TRIM(J282)="","",IF(AND(N282="SI", G279="CUARTO NIVEL PHD"),1.5,IF(AND(N282="SI",G279="CUARTO NIVEL MAESTRIA"),1,0)))</f>
        <v/>
      </c>
    </row>
    <row r="283" spans="1:22" s="8" customFormat="1" ht="27.95" customHeight="1" thickBot="1" x14ac:dyDescent="0.3">
      <c r="A283" s="57"/>
      <c r="B283" s="60"/>
      <c r="C283" s="60"/>
      <c r="D283" s="60"/>
      <c r="E283" s="60"/>
      <c r="F283" s="60"/>
      <c r="G283" s="60"/>
      <c r="H283" s="60"/>
      <c r="I283" s="17"/>
      <c r="J283" s="17"/>
      <c r="K283" s="51"/>
      <c r="L283" s="18" t="str">
        <f>IF(TRIM(K283)="","",LOOKUP(K283,Datos!$L$8:$L$33,Datos!$J$8:$J$33))</f>
        <v/>
      </c>
      <c r="M283" s="18" t="str">
        <f>IF(TRIM(K283)="","",LOOKUP(K283, Datos!$L$8:$L$33,Datos!$K$8:$K$33))</f>
        <v/>
      </c>
      <c r="N283" s="19"/>
      <c r="O283" s="20"/>
      <c r="P283" s="20"/>
      <c r="Q283" s="18"/>
      <c r="R283" s="18"/>
      <c r="S283" s="63"/>
      <c r="T283" s="66"/>
      <c r="U283" s="70"/>
      <c r="V283" s="31" t="str">
        <f>IF(TRIM(J283)="","",IF(AND(N283="SI", G279="CUARTO NIVEL PHD"),1.5,IF(AND(N283="SI",G279="CUARTO NIVEL MAESTRIA"),1,0)))</f>
        <v/>
      </c>
    </row>
    <row r="284" spans="1:22" s="8" customFormat="1" ht="27.95" customHeight="1" x14ac:dyDescent="0.25">
      <c r="A284" s="55" t="s">
        <v>151</v>
      </c>
      <c r="B284" s="58"/>
      <c r="C284" s="58"/>
      <c r="D284" s="58"/>
      <c r="E284" s="58"/>
      <c r="F284" s="58"/>
      <c r="G284" s="58"/>
      <c r="H284" s="58"/>
      <c r="I284" s="3"/>
      <c r="J284" s="3"/>
      <c r="K284" s="48"/>
      <c r="L284" s="4" t="str">
        <f>IF(TRIM(K284)="","",LOOKUP(K284,Datos!$L$8:$L$33,Datos!$J$8:$J$33))</f>
        <v/>
      </c>
      <c r="M284" s="4" t="str">
        <f>IF(TRIM(K284)="","",LOOKUP(K284, Datos!$L$8:$L$33,Datos!$K$8:$K$33))</f>
        <v/>
      </c>
      <c r="N284" s="5"/>
      <c r="O284" s="6"/>
      <c r="P284" s="6"/>
      <c r="Q284" s="7"/>
      <c r="R284" s="7"/>
      <c r="S284" s="61">
        <f>SUM(R284:R288)</f>
        <v>0</v>
      </c>
      <c r="T284" s="64"/>
      <c r="U284" s="67"/>
      <c r="V284" s="29" t="str">
        <f>IF(TRIM(J284)="","",IF(AND(N284="SI", G284="CUARTO NIVEL PHD"),1.5,IF(AND(N284="SI",G284="CUARTO NIVEL MAESTRIA"),1,0)))</f>
        <v/>
      </c>
    </row>
    <row r="285" spans="1:22" s="8" customFormat="1" ht="27.95" customHeight="1" x14ac:dyDescent="0.25">
      <c r="A285" s="56"/>
      <c r="B285" s="59"/>
      <c r="C285" s="59"/>
      <c r="D285" s="59"/>
      <c r="E285" s="59"/>
      <c r="F285" s="59"/>
      <c r="G285" s="59"/>
      <c r="H285" s="59"/>
      <c r="I285" s="9"/>
      <c r="J285" s="9"/>
      <c r="K285" s="49"/>
      <c r="L285" s="10" t="str">
        <f>IF(TRIM(K285)="","",LOOKUP(K285,Datos!$L$8:$L$33,Datos!$J$8:$J$33))</f>
        <v/>
      </c>
      <c r="M285" s="10" t="str">
        <f>IF(TRIM(K285)="","",LOOKUP(K285, Datos!$L$8:$L$33,Datos!$K$8:$K$33))</f>
        <v/>
      </c>
      <c r="N285" s="11"/>
      <c r="O285" s="12"/>
      <c r="P285" s="12"/>
      <c r="Q285" s="10"/>
      <c r="R285" s="10"/>
      <c r="S285" s="62"/>
      <c r="T285" s="65"/>
      <c r="U285" s="68"/>
      <c r="V285" s="30" t="str">
        <f>IF(TRIM(J285)="","",IF(AND(N285="SI", G284="CUARTO NIVEL PHD"),1.5,IF(AND(N285="SI",G284="CUARTO NIVEL MAESTRIA"),1,0)))</f>
        <v/>
      </c>
    </row>
    <row r="286" spans="1:22" s="8" customFormat="1" ht="27.95" customHeight="1" x14ac:dyDescent="0.25">
      <c r="A286" s="56"/>
      <c r="B286" s="59"/>
      <c r="C286" s="59"/>
      <c r="D286" s="59"/>
      <c r="E286" s="59"/>
      <c r="F286" s="59"/>
      <c r="G286" s="59"/>
      <c r="H286" s="59"/>
      <c r="I286" s="13"/>
      <c r="J286" s="13"/>
      <c r="K286" s="49"/>
      <c r="L286" s="10" t="str">
        <f>IF(TRIM(K286)="","",LOOKUP(K286,Datos!$L$8:$L$33,Datos!$J$8:$J$33))</f>
        <v/>
      </c>
      <c r="M286" s="10" t="str">
        <f>IF(TRIM(K286)="","",LOOKUP(K286, Datos!$L$8:$L$33,Datos!$K$8:$K$33))</f>
        <v/>
      </c>
      <c r="N286" s="14"/>
      <c r="O286" s="15"/>
      <c r="P286" s="15"/>
      <c r="Q286" s="16"/>
      <c r="R286" s="16"/>
      <c r="S286" s="62"/>
      <c r="T286" s="65"/>
      <c r="U286" s="69"/>
      <c r="V286" s="30" t="str">
        <f>IF(TRIM(J286)="","",IF(AND(N286="SI", G284="CUARTO NIVEL PHD"),1.5,IF(AND(N286="SI",G284="CUARTO NIVEL MAESTRIA"),1,0)))</f>
        <v/>
      </c>
    </row>
    <row r="287" spans="1:22" s="8" customFormat="1" ht="27.95" customHeight="1" x14ac:dyDescent="0.25">
      <c r="A287" s="56"/>
      <c r="B287" s="59"/>
      <c r="C287" s="59"/>
      <c r="D287" s="59"/>
      <c r="E287" s="59"/>
      <c r="F287" s="59"/>
      <c r="G287" s="59"/>
      <c r="H287" s="59"/>
      <c r="I287" s="13"/>
      <c r="J287" s="13"/>
      <c r="K287" s="50"/>
      <c r="L287" s="10" t="str">
        <f>IF(TRIM(K287)="","",LOOKUP(K287,Datos!$L$8:$L$33,Datos!$J$8:$J$33))</f>
        <v/>
      </c>
      <c r="M287" s="10" t="str">
        <f>IF(TRIM(K287)="","",LOOKUP(K287, Datos!$L$8:$L$33,Datos!$K$8:$K$33))</f>
        <v/>
      </c>
      <c r="N287" s="14"/>
      <c r="O287" s="15"/>
      <c r="P287" s="15"/>
      <c r="Q287" s="16"/>
      <c r="R287" s="16"/>
      <c r="S287" s="62"/>
      <c r="T287" s="65"/>
      <c r="U287" s="69"/>
      <c r="V287" s="30" t="str">
        <f>IF(TRIM(J287)="","",IF(AND(N287="SI", G284="CUARTO NIVEL PHD"),1.5,IF(AND(N287="SI",G284="CUARTO NIVEL MAESTRIA"),1,0)))</f>
        <v/>
      </c>
    </row>
    <row r="288" spans="1:22" s="8" customFormat="1" ht="27.95" customHeight="1" thickBot="1" x14ac:dyDescent="0.3">
      <c r="A288" s="57"/>
      <c r="B288" s="60"/>
      <c r="C288" s="60"/>
      <c r="D288" s="60"/>
      <c r="E288" s="60"/>
      <c r="F288" s="60"/>
      <c r="G288" s="60"/>
      <c r="H288" s="60"/>
      <c r="I288" s="17"/>
      <c r="J288" s="17"/>
      <c r="K288" s="51"/>
      <c r="L288" s="18" t="str">
        <f>IF(TRIM(K288)="","",LOOKUP(K288,Datos!$L$8:$L$33,Datos!$J$8:$J$33))</f>
        <v/>
      </c>
      <c r="M288" s="18" t="str">
        <f>IF(TRIM(K288)="","",LOOKUP(K288, Datos!$L$8:$L$33,Datos!$K$8:$K$33))</f>
        <v/>
      </c>
      <c r="N288" s="19"/>
      <c r="O288" s="20"/>
      <c r="P288" s="20"/>
      <c r="Q288" s="18"/>
      <c r="R288" s="18"/>
      <c r="S288" s="63"/>
      <c r="T288" s="66"/>
      <c r="U288" s="70"/>
      <c r="V288" s="31" t="str">
        <f>IF(TRIM(J288)="","",IF(AND(N288="SI", G284="CUARTO NIVEL PHD"),1.5,IF(AND(N288="SI",G284="CUARTO NIVEL MAESTRIA"),1,0)))</f>
        <v/>
      </c>
    </row>
    <row r="289" spans="1:22" s="8" customFormat="1" ht="27.95" customHeight="1" x14ac:dyDescent="0.25">
      <c r="A289" s="55" t="s">
        <v>152</v>
      </c>
      <c r="B289" s="58"/>
      <c r="C289" s="58"/>
      <c r="D289" s="58"/>
      <c r="E289" s="58"/>
      <c r="F289" s="58"/>
      <c r="G289" s="58"/>
      <c r="H289" s="58"/>
      <c r="I289" s="3"/>
      <c r="J289" s="3"/>
      <c r="K289" s="48"/>
      <c r="L289" s="4" t="str">
        <f>IF(TRIM(K289)="","",LOOKUP(K289,Datos!$L$8:$L$33,Datos!$J$8:$J$33))</f>
        <v/>
      </c>
      <c r="M289" s="4" t="str">
        <f>IF(TRIM(K289)="","",LOOKUP(K289, Datos!$L$8:$L$33,Datos!$K$8:$K$33))</f>
        <v/>
      </c>
      <c r="N289" s="5"/>
      <c r="O289" s="6"/>
      <c r="P289" s="6"/>
      <c r="Q289" s="7"/>
      <c r="R289" s="7"/>
      <c r="S289" s="61">
        <f>SUM(R289:R293)</f>
        <v>0</v>
      </c>
      <c r="T289" s="64"/>
      <c r="U289" s="67"/>
      <c r="V289" s="29" t="str">
        <f>IF(TRIM(J289)="","",IF(AND(N289="SI", G289="CUARTO NIVEL PHD"),1.5,IF(AND(N289="SI",G289="CUARTO NIVEL MAESTRIA"),1,0)))</f>
        <v/>
      </c>
    </row>
    <row r="290" spans="1:22" s="8" customFormat="1" ht="27.95" customHeight="1" x14ac:dyDescent="0.25">
      <c r="A290" s="56"/>
      <c r="B290" s="59"/>
      <c r="C290" s="59"/>
      <c r="D290" s="59"/>
      <c r="E290" s="59"/>
      <c r="F290" s="59"/>
      <c r="G290" s="59"/>
      <c r="H290" s="59"/>
      <c r="I290" s="9"/>
      <c r="J290" s="9"/>
      <c r="K290" s="49"/>
      <c r="L290" s="10" t="str">
        <f>IF(TRIM(K290)="","",LOOKUP(K290,Datos!$L$8:$L$33,Datos!$J$8:$J$33))</f>
        <v/>
      </c>
      <c r="M290" s="10" t="str">
        <f>IF(TRIM(K290)="","",LOOKUP(K290, Datos!$L$8:$L$33,Datos!$K$8:$K$33))</f>
        <v/>
      </c>
      <c r="N290" s="11"/>
      <c r="O290" s="12"/>
      <c r="P290" s="12"/>
      <c r="Q290" s="10"/>
      <c r="R290" s="10"/>
      <c r="S290" s="62"/>
      <c r="T290" s="65"/>
      <c r="U290" s="68"/>
      <c r="V290" s="30" t="str">
        <f>IF(TRIM(J290)="","",IF(AND(N290="SI", G289="CUARTO NIVEL PHD"),1.5,IF(AND(N290="SI",G289="CUARTO NIVEL MAESTRIA"),1,0)))</f>
        <v/>
      </c>
    </row>
    <row r="291" spans="1:22" s="8" customFormat="1" ht="27.95" customHeight="1" x14ac:dyDescent="0.25">
      <c r="A291" s="56"/>
      <c r="B291" s="59"/>
      <c r="C291" s="59"/>
      <c r="D291" s="59"/>
      <c r="E291" s="59"/>
      <c r="F291" s="59"/>
      <c r="G291" s="59"/>
      <c r="H291" s="59"/>
      <c r="I291" s="13"/>
      <c r="J291" s="13"/>
      <c r="K291" s="49"/>
      <c r="L291" s="10" t="str">
        <f>IF(TRIM(K291)="","",LOOKUP(K291,Datos!$L$8:$L$33,Datos!$J$8:$J$33))</f>
        <v/>
      </c>
      <c r="M291" s="10" t="str">
        <f>IF(TRIM(K291)="","",LOOKUP(K291, Datos!$L$8:$L$33,Datos!$K$8:$K$33))</f>
        <v/>
      </c>
      <c r="N291" s="14"/>
      <c r="O291" s="15"/>
      <c r="P291" s="15"/>
      <c r="Q291" s="16"/>
      <c r="R291" s="16"/>
      <c r="S291" s="62"/>
      <c r="T291" s="65"/>
      <c r="U291" s="69"/>
      <c r="V291" s="30" t="str">
        <f>IF(TRIM(J291)="","",IF(AND(N291="SI", G289="CUARTO NIVEL PHD"),1.5,IF(AND(N291="SI",G289="CUARTO NIVEL MAESTRIA"),1,0)))</f>
        <v/>
      </c>
    </row>
    <row r="292" spans="1:22" s="8" customFormat="1" ht="27.95" customHeight="1" x14ac:dyDescent="0.25">
      <c r="A292" s="56"/>
      <c r="B292" s="59"/>
      <c r="C292" s="59"/>
      <c r="D292" s="59"/>
      <c r="E292" s="59"/>
      <c r="F292" s="59"/>
      <c r="G292" s="59"/>
      <c r="H292" s="59"/>
      <c r="I292" s="13"/>
      <c r="J292" s="13"/>
      <c r="K292" s="50"/>
      <c r="L292" s="10" t="str">
        <f>IF(TRIM(K292)="","",LOOKUP(K292,Datos!$L$8:$L$33,Datos!$J$8:$J$33))</f>
        <v/>
      </c>
      <c r="M292" s="10" t="str">
        <f>IF(TRIM(K292)="","",LOOKUP(K292, Datos!$L$8:$L$33,Datos!$K$8:$K$33))</f>
        <v/>
      </c>
      <c r="N292" s="14"/>
      <c r="O292" s="15"/>
      <c r="P292" s="15"/>
      <c r="Q292" s="16"/>
      <c r="R292" s="16"/>
      <c r="S292" s="62"/>
      <c r="T292" s="65"/>
      <c r="U292" s="69"/>
      <c r="V292" s="30" t="str">
        <f>IF(TRIM(J292)="","",IF(AND(N292="SI", G289="CUARTO NIVEL PHD"),1.5,IF(AND(N292="SI",G289="CUARTO NIVEL MAESTRIA"),1,0)))</f>
        <v/>
      </c>
    </row>
    <row r="293" spans="1:22" s="8" customFormat="1" ht="27.95" customHeight="1" thickBot="1" x14ac:dyDescent="0.3">
      <c r="A293" s="57"/>
      <c r="B293" s="60"/>
      <c r="C293" s="60"/>
      <c r="D293" s="60"/>
      <c r="E293" s="60"/>
      <c r="F293" s="60"/>
      <c r="G293" s="60"/>
      <c r="H293" s="60"/>
      <c r="I293" s="17"/>
      <c r="J293" s="17"/>
      <c r="K293" s="51"/>
      <c r="L293" s="18" t="str">
        <f>IF(TRIM(K293)="","",LOOKUP(K293,Datos!$L$8:$L$33,Datos!$J$8:$J$33))</f>
        <v/>
      </c>
      <c r="M293" s="18" t="str">
        <f>IF(TRIM(K293)="","",LOOKUP(K293, Datos!$L$8:$L$33,Datos!$K$8:$K$33))</f>
        <v/>
      </c>
      <c r="N293" s="19"/>
      <c r="O293" s="20"/>
      <c r="P293" s="20"/>
      <c r="Q293" s="18"/>
      <c r="R293" s="18"/>
      <c r="S293" s="63"/>
      <c r="T293" s="66"/>
      <c r="U293" s="70"/>
      <c r="V293" s="31" t="str">
        <f>IF(TRIM(J293)="","",IF(AND(N293="SI", G289="CUARTO NIVEL PHD"),1.5,IF(AND(N293="SI",G289="CUARTO NIVEL MAESTRIA"),1,0)))</f>
        <v/>
      </c>
    </row>
    <row r="294" spans="1:22" s="8" customFormat="1" ht="27.95" customHeight="1" x14ac:dyDescent="0.25">
      <c r="A294" s="55" t="s">
        <v>153</v>
      </c>
      <c r="B294" s="58"/>
      <c r="C294" s="58"/>
      <c r="D294" s="58"/>
      <c r="E294" s="58"/>
      <c r="F294" s="58"/>
      <c r="G294" s="58"/>
      <c r="H294" s="58"/>
      <c r="I294" s="3"/>
      <c r="J294" s="3"/>
      <c r="K294" s="48"/>
      <c r="L294" s="4" t="str">
        <f>IF(TRIM(K294)="","",LOOKUP(K294,Datos!$L$8:$L$33,Datos!$J$8:$J$33))</f>
        <v/>
      </c>
      <c r="M294" s="4" t="str">
        <f>IF(TRIM(K294)="","",LOOKUP(K294, Datos!$L$8:$L$33,Datos!$K$8:$K$33))</f>
        <v/>
      </c>
      <c r="N294" s="5"/>
      <c r="O294" s="6"/>
      <c r="P294" s="6"/>
      <c r="Q294" s="7"/>
      <c r="R294" s="7"/>
      <c r="S294" s="61">
        <f>SUM(R294:R298)</f>
        <v>0</v>
      </c>
      <c r="T294" s="64"/>
      <c r="U294" s="67"/>
      <c r="V294" s="29" t="str">
        <f>IF(TRIM(J294)="","",IF(AND(N294="SI", G294="CUARTO NIVEL PHD"),1.5,IF(AND(N294="SI",G294="CUARTO NIVEL MAESTRIA"),1,0)))</f>
        <v/>
      </c>
    </row>
    <row r="295" spans="1:22" s="8" customFormat="1" ht="27.95" customHeight="1" x14ac:dyDescent="0.25">
      <c r="A295" s="56"/>
      <c r="B295" s="59"/>
      <c r="C295" s="59"/>
      <c r="D295" s="59"/>
      <c r="E295" s="59"/>
      <c r="F295" s="59"/>
      <c r="G295" s="59"/>
      <c r="H295" s="59"/>
      <c r="I295" s="9"/>
      <c r="J295" s="9"/>
      <c r="K295" s="49"/>
      <c r="L295" s="10" t="str">
        <f>IF(TRIM(K295)="","",LOOKUP(K295,Datos!$L$8:$L$33,Datos!$J$8:$J$33))</f>
        <v/>
      </c>
      <c r="M295" s="10" t="str">
        <f>IF(TRIM(K295)="","",LOOKUP(K295, Datos!$L$8:$L$33,Datos!$K$8:$K$33))</f>
        <v/>
      </c>
      <c r="N295" s="11"/>
      <c r="O295" s="12"/>
      <c r="P295" s="12"/>
      <c r="Q295" s="10"/>
      <c r="R295" s="10"/>
      <c r="S295" s="62"/>
      <c r="T295" s="65"/>
      <c r="U295" s="68"/>
      <c r="V295" s="30" t="str">
        <f>IF(TRIM(J295)="","",IF(AND(N295="SI", G294="CUARTO NIVEL PHD"),1.5,IF(AND(N295="SI",G294="CUARTO NIVEL MAESTRIA"),1,0)))</f>
        <v/>
      </c>
    </row>
    <row r="296" spans="1:22" s="8" customFormat="1" ht="27.95" customHeight="1" x14ac:dyDescent="0.25">
      <c r="A296" s="56"/>
      <c r="B296" s="59"/>
      <c r="C296" s="59"/>
      <c r="D296" s="59"/>
      <c r="E296" s="59"/>
      <c r="F296" s="59"/>
      <c r="G296" s="59"/>
      <c r="H296" s="59"/>
      <c r="I296" s="13"/>
      <c r="J296" s="13"/>
      <c r="K296" s="49"/>
      <c r="L296" s="10" t="str">
        <f>IF(TRIM(K296)="","",LOOKUP(K296,Datos!$L$8:$L$33,Datos!$J$8:$J$33))</f>
        <v/>
      </c>
      <c r="M296" s="10" t="str">
        <f>IF(TRIM(K296)="","",LOOKUP(K296, Datos!$L$8:$L$33,Datos!$K$8:$K$33))</f>
        <v/>
      </c>
      <c r="N296" s="14"/>
      <c r="O296" s="15"/>
      <c r="P296" s="15"/>
      <c r="Q296" s="16"/>
      <c r="R296" s="16"/>
      <c r="S296" s="62"/>
      <c r="T296" s="65"/>
      <c r="U296" s="69"/>
      <c r="V296" s="30" t="str">
        <f>IF(TRIM(J296)="","",IF(AND(N296="SI", G294="CUARTO NIVEL PHD"),1.5,IF(AND(N296="SI",G294="CUARTO NIVEL MAESTRIA"),1,0)))</f>
        <v/>
      </c>
    </row>
    <row r="297" spans="1:22" s="8" customFormat="1" ht="27.95" customHeight="1" x14ac:dyDescent="0.25">
      <c r="A297" s="56"/>
      <c r="B297" s="59"/>
      <c r="C297" s="59"/>
      <c r="D297" s="59"/>
      <c r="E297" s="59"/>
      <c r="F297" s="59"/>
      <c r="G297" s="59"/>
      <c r="H297" s="59"/>
      <c r="I297" s="13"/>
      <c r="J297" s="13"/>
      <c r="K297" s="50"/>
      <c r="L297" s="10" t="str">
        <f>IF(TRIM(K297)="","",LOOKUP(K297,Datos!$L$8:$L$33,Datos!$J$8:$J$33))</f>
        <v/>
      </c>
      <c r="M297" s="10" t="str">
        <f>IF(TRIM(K297)="","",LOOKUP(K297, Datos!$L$8:$L$33,Datos!$K$8:$K$33))</f>
        <v/>
      </c>
      <c r="N297" s="14"/>
      <c r="O297" s="15"/>
      <c r="P297" s="15"/>
      <c r="Q297" s="16"/>
      <c r="R297" s="16"/>
      <c r="S297" s="62"/>
      <c r="T297" s="65"/>
      <c r="U297" s="69"/>
      <c r="V297" s="30" t="str">
        <f>IF(TRIM(J297)="","",IF(AND(N297="SI", G294="CUARTO NIVEL PHD"),1.5,IF(AND(N297="SI",G294="CUARTO NIVEL MAESTRIA"),1,0)))</f>
        <v/>
      </c>
    </row>
    <row r="298" spans="1:22" s="8" customFormat="1" ht="27.95" customHeight="1" thickBot="1" x14ac:dyDescent="0.3">
      <c r="A298" s="57"/>
      <c r="B298" s="60"/>
      <c r="C298" s="60"/>
      <c r="D298" s="60"/>
      <c r="E298" s="60"/>
      <c r="F298" s="60"/>
      <c r="G298" s="60"/>
      <c r="H298" s="60"/>
      <c r="I298" s="17"/>
      <c r="J298" s="17"/>
      <c r="K298" s="51"/>
      <c r="L298" s="18" t="str">
        <f>IF(TRIM(K298)="","",LOOKUP(K298,Datos!$L$8:$L$33,Datos!$J$8:$J$33))</f>
        <v/>
      </c>
      <c r="M298" s="18" t="str">
        <f>IF(TRIM(K298)="","",LOOKUP(K298, Datos!$L$8:$L$33,Datos!$K$8:$K$33))</f>
        <v/>
      </c>
      <c r="N298" s="19"/>
      <c r="O298" s="20"/>
      <c r="P298" s="20"/>
      <c r="Q298" s="18"/>
      <c r="R298" s="18"/>
      <c r="S298" s="63"/>
      <c r="T298" s="66"/>
      <c r="U298" s="70"/>
      <c r="V298" s="31" t="str">
        <f>IF(TRIM(J298)="","",IF(AND(N298="SI", G294="CUARTO NIVEL PHD"),1.5,IF(AND(N298="SI",G294="CUARTO NIVEL MAESTRIA"),1,0)))</f>
        <v/>
      </c>
    </row>
    <row r="299" spans="1:22" s="8" customFormat="1" ht="27.95" customHeight="1" x14ac:dyDescent="0.25">
      <c r="A299" s="55" t="s">
        <v>154</v>
      </c>
      <c r="B299" s="58"/>
      <c r="C299" s="58"/>
      <c r="D299" s="58"/>
      <c r="E299" s="58"/>
      <c r="F299" s="58"/>
      <c r="G299" s="58"/>
      <c r="H299" s="58"/>
      <c r="I299" s="3"/>
      <c r="J299" s="3"/>
      <c r="K299" s="48"/>
      <c r="L299" s="4" t="str">
        <f>IF(TRIM(K299)="","",LOOKUP(K299,Datos!$L$8:$L$33,Datos!$J$8:$J$33))</f>
        <v/>
      </c>
      <c r="M299" s="4" t="str">
        <f>IF(TRIM(K299)="","",LOOKUP(K299, Datos!$L$8:$L$33,Datos!$K$8:$K$33))</f>
        <v/>
      </c>
      <c r="N299" s="5"/>
      <c r="O299" s="6"/>
      <c r="P299" s="6"/>
      <c r="Q299" s="7"/>
      <c r="R299" s="7"/>
      <c r="S299" s="61">
        <f>SUM(R299:R303)</f>
        <v>0</v>
      </c>
      <c r="T299" s="64"/>
      <c r="U299" s="67"/>
      <c r="V299" s="29" t="str">
        <f>IF(TRIM(J299)="","",IF(AND(N299="SI", G299="CUARTO NIVEL PHD"),1.5,IF(AND(N299="SI",G299="CUARTO NIVEL MAESTRIA"),1,0)))</f>
        <v/>
      </c>
    </row>
    <row r="300" spans="1:22" s="8" customFormat="1" ht="27.95" customHeight="1" x14ac:dyDescent="0.25">
      <c r="A300" s="56"/>
      <c r="B300" s="59"/>
      <c r="C300" s="59"/>
      <c r="D300" s="59"/>
      <c r="E300" s="59"/>
      <c r="F300" s="59"/>
      <c r="G300" s="59"/>
      <c r="H300" s="59"/>
      <c r="I300" s="9"/>
      <c r="J300" s="9"/>
      <c r="K300" s="49"/>
      <c r="L300" s="10" t="str">
        <f>IF(TRIM(K300)="","",LOOKUP(K300,Datos!$L$8:$L$33,Datos!$J$8:$J$33))</f>
        <v/>
      </c>
      <c r="M300" s="10" t="str">
        <f>IF(TRIM(K300)="","",LOOKUP(K300, Datos!$L$8:$L$33,Datos!$K$8:$K$33))</f>
        <v/>
      </c>
      <c r="N300" s="11"/>
      <c r="O300" s="12"/>
      <c r="P300" s="12"/>
      <c r="Q300" s="10"/>
      <c r="R300" s="10"/>
      <c r="S300" s="62"/>
      <c r="T300" s="65"/>
      <c r="U300" s="68"/>
      <c r="V300" s="30" t="str">
        <f>IF(TRIM(J300)="","",IF(AND(N300="SI", G299="CUARTO NIVEL PHD"),1.5,IF(AND(N300="SI",G299="CUARTO NIVEL MAESTRIA"),1,0)))</f>
        <v/>
      </c>
    </row>
    <row r="301" spans="1:22" s="8" customFormat="1" ht="27.95" customHeight="1" x14ac:dyDescent="0.25">
      <c r="A301" s="56"/>
      <c r="B301" s="59"/>
      <c r="C301" s="59"/>
      <c r="D301" s="59"/>
      <c r="E301" s="59"/>
      <c r="F301" s="59"/>
      <c r="G301" s="59"/>
      <c r="H301" s="59"/>
      <c r="I301" s="13"/>
      <c r="J301" s="13"/>
      <c r="K301" s="49"/>
      <c r="L301" s="10" t="str">
        <f>IF(TRIM(K301)="","",LOOKUP(K301,Datos!$L$8:$L$33,Datos!$J$8:$J$33))</f>
        <v/>
      </c>
      <c r="M301" s="10" t="str">
        <f>IF(TRIM(K301)="","",LOOKUP(K301, Datos!$L$8:$L$33,Datos!$K$8:$K$33))</f>
        <v/>
      </c>
      <c r="N301" s="14"/>
      <c r="O301" s="15"/>
      <c r="P301" s="15"/>
      <c r="Q301" s="16"/>
      <c r="R301" s="16"/>
      <c r="S301" s="62"/>
      <c r="T301" s="65"/>
      <c r="U301" s="69"/>
      <c r="V301" s="30" t="str">
        <f>IF(TRIM(J301)="","",IF(AND(N301="SI", G299="CUARTO NIVEL PHD"),1.5,IF(AND(N301="SI",G299="CUARTO NIVEL MAESTRIA"),1,0)))</f>
        <v/>
      </c>
    </row>
    <row r="302" spans="1:22" s="8" customFormat="1" ht="27.95" customHeight="1" x14ac:dyDescent="0.25">
      <c r="A302" s="56"/>
      <c r="B302" s="59"/>
      <c r="C302" s="59"/>
      <c r="D302" s="59"/>
      <c r="E302" s="59"/>
      <c r="F302" s="59"/>
      <c r="G302" s="59"/>
      <c r="H302" s="59"/>
      <c r="I302" s="13"/>
      <c r="J302" s="13"/>
      <c r="K302" s="50"/>
      <c r="L302" s="10" t="str">
        <f>IF(TRIM(K302)="","",LOOKUP(K302,Datos!$L$8:$L$33,Datos!$J$8:$J$33))</f>
        <v/>
      </c>
      <c r="M302" s="10" t="str">
        <f>IF(TRIM(K302)="","",LOOKUP(K302, Datos!$L$8:$L$33,Datos!$K$8:$K$33))</f>
        <v/>
      </c>
      <c r="N302" s="14"/>
      <c r="O302" s="15"/>
      <c r="P302" s="15"/>
      <c r="Q302" s="16"/>
      <c r="R302" s="16"/>
      <c r="S302" s="62"/>
      <c r="T302" s="65"/>
      <c r="U302" s="69"/>
      <c r="V302" s="30" t="str">
        <f>IF(TRIM(J302)="","",IF(AND(N302="SI", G299="CUARTO NIVEL PHD"),1.5,IF(AND(N302="SI",G299="CUARTO NIVEL MAESTRIA"),1,0)))</f>
        <v/>
      </c>
    </row>
    <row r="303" spans="1:22" s="8" customFormat="1" ht="27.95" customHeight="1" thickBot="1" x14ac:dyDescent="0.3">
      <c r="A303" s="57"/>
      <c r="B303" s="60"/>
      <c r="C303" s="60"/>
      <c r="D303" s="60"/>
      <c r="E303" s="60"/>
      <c r="F303" s="60"/>
      <c r="G303" s="60"/>
      <c r="H303" s="60"/>
      <c r="I303" s="17"/>
      <c r="J303" s="17"/>
      <c r="K303" s="51"/>
      <c r="L303" s="18" t="str">
        <f>IF(TRIM(K303)="","",LOOKUP(K303,Datos!$L$8:$L$33,Datos!$J$8:$J$33))</f>
        <v/>
      </c>
      <c r="M303" s="18" t="str">
        <f>IF(TRIM(K303)="","",LOOKUP(K303, Datos!$L$8:$L$33,Datos!$K$8:$K$33))</f>
        <v/>
      </c>
      <c r="N303" s="19"/>
      <c r="O303" s="20"/>
      <c r="P303" s="20"/>
      <c r="Q303" s="18"/>
      <c r="R303" s="18"/>
      <c r="S303" s="63"/>
      <c r="T303" s="66"/>
      <c r="U303" s="70"/>
      <c r="V303" s="31" t="str">
        <f>IF(TRIM(J303)="","",IF(AND(N303="SI", G299="CUARTO NIVEL PHD"),1.5,IF(AND(N303="SI",G299="CUARTO NIVEL MAESTRIA"),1,0)))</f>
        <v/>
      </c>
    </row>
    <row r="304" spans="1:22" s="8" customFormat="1" ht="27.95" customHeight="1" x14ac:dyDescent="0.25">
      <c r="A304" s="55" t="s">
        <v>155</v>
      </c>
      <c r="B304" s="58"/>
      <c r="C304" s="58"/>
      <c r="D304" s="58"/>
      <c r="E304" s="58"/>
      <c r="F304" s="58"/>
      <c r="G304" s="58"/>
      <c r="H304" s="58"/>
      <c r="I304" s="3"/>
      <c r="J304" s="3"/>
      <c r="K304" s="48"/>
      <c r="L304" s="4" t="str">
        <f>IF(TRIM(K304)="","",LOOKUP(K304,Datos!$L$8:$L$33,Datos!$J$8:$J$33))</f>
        <v/>
      </c>
      <c r="M304" s="4" t="str">
        <f>IF(TRIM(K304)="","",LOOKUP(K304, Datos!$L$8:$L$33,Datos!$K$8:$K$33))</f>
        <v/>
      </c>
      <c r="N304" s="5"/>
      <c r="O304" s="6"/>
      <c r="P304" s="6"/>
      <c r="Q304" s="7"/>
      <c r="R304" s="7"/>
      <c r="S304" s="61">
        <f>SUM(R304:R308)</f>
        <v>0</v>
      </c>
      <c r="T304" s="64"/>
      <c r="U304" s="67"/>
      <c r="V304" s="29" t="str">
        <f>IF(TRIM(J304)="","",IF(AND(N304="SI", G304="CUARTO NIVEL PHD"),1.5,IF(AND(N304="SI",G304="CUARTO NIVEL MAESTRIA"),1,0)))</f>
        <v/>
      </c>
    </row>
    <row r="305" spans="1:22" s="8" customFormat="1" ht="27.95" customHeight="1" x14ac:dyDescent="0.25">
      <c r="A305" s="56"/>
      <c r="B305" s="59"/>
      <c r="C305" s="59"/>
      <c r="D305" s="59"/>
      <c r="E305" s="59"/>
      <c r="F305" s="59"/>
      <c r="G305" s="59"/>
      <c r="H305" s="59"/>
      <c r="I305" s="9"/>
      <c r="J305" s="9"/>
      <c r="K305" s="49"/>
      <c r="L305" s="10" t="str">
        <f>IF(TRIM(K305)="","",LOOKUP(K305,Datos!$L$8:$L$33,Datos!$J$8:$J$33))</f>
        <v/>
      </c>
      <c r="M305" s="10" t="str">
        <f>IF(TRIM(K305)="","",LOOKUP(K305, Datos!$L$8:$L$33,Datos!$K$8:$K$33))</f>
        <v/>
      </c>
      <c r="N305" s="11"/>
      <c r="O305" s="12"/>
      <c r="P305" s="12"/>
      <c r="Q305" s="10"/>
      <c r="R305" s="10"/>
      <c r="S305" s="62"/>
      <c r="T305" s="65"/>
      <c r="U305" s="68"/>
      <c r="V305" s="30" t="str">
        <f>IF(TRIM(J305)="","",IF(AND(N305="SI", G304="CUARTO NIVEL PHD"),1.5,IF(AND(N305="SI",G304="CUARTO NIVEL MAESTRIA"),1,0)))</f>
        <v/>
      </c>
    </row>
    <row r="306" spans="1:22" s="8" customFormat="1" ht="27.95" customHeight="1" x14ac:dyDescent="0.25">
      <c r="A306" s="56"/>
      <c r="B306" s="59"/>
      <c r="C306" s="59"/>
      <c r="D306" s="59"/>
      <c r="E306" s="59"/>
      <c r="F306" s="59"/>
      <c r="G306" s="59"/>
      <c r="H306" s="59"/>
      <c r="I306" s="13"/>
      <c r="J306" s="13"/>
      <c r="K306" s="49"/>
      <c r="L306" s="10" t="str">
        <f>IF(TRIM(K306)="","",LOOKUP(K306,Datos!$L$8:$L$33,Datos!$J$8:$J$33))</f>
        <v/>
      </c>
      <c r="M306" s="10" t="str">
        <f>IF(TRIM(K306)="","",LOOKUP(K306, Datos!$L$8:$L$33,Datos!$K$8:$K$33))</f>
        <v/>
      </c>
      <c r="N306" s="14"/>
      <c r="O306" s="15"/>
      <c r="P306" s="15"/>
      <c r="Q306" s="16"/>
      <c r="R306" s="16"/>
      <c r="S306" s="62"/>
      <c r="T306" s="65"/>
      <c r="U306" s="69"/>
      <c r="V306" s="30" t="str">
        <f>IF(TRIM(J306)="","",IF(AND(N306="SI", G304="CUARTO NIVEL PHD"),1.5,IF(AND(N306="SI",G304="CUARTO NIVEL MAESTRIA"),1,0)))</f>
        <v/>
      </c>
    </row>
    <row r="307" spans="1:22" s="8" customFormat="1" ht="27.95" customHeight="1" x14ac:dyDescent="0.25">
      <c r="A307" s="56"/>
      <c r="B307" s="59"/>
      <c r="C307" s="59"/>
      <c r="D307" s="59"/>
      <c r="E307" s="59"/>
      <c r="F307" s="59"/>
      <c r="G307" s="59"/>
      <c r="H307" s="59"/>
      <c r="I307" s="13"/>
      <c r="J307" s="13"/>
      <c r="K307" s="50"/>
      <c r="L307" s="10" t="str">
        <f>IF(TRIM(K307)="","",LOOKUP(K307,Datos!$L$8:$L$33,Datos!$J$8:$J$33))</f>
        <v/>
      </c>
      <c r="M307" s="10" t="str">
        <f>IF(TRIM(K307)="","",LOOKUP(K307, Datos!$L$8:$L$33,Datos!$K$8:$K$33))</f>
        <v/>
      </c>
      <c r="N307" s="14"/>
      <c r="O307" s="15"/>
      <c r="P307" s="15"/>
      <c r="Q307" s="16"/>
      <c r="R307" s="16"/>
      <c r="S307" s="62"/>
      <c r="T307" s="65"/>
      <c r="U307" s="69"/>
      <c r="V307" s="30" t="str">
        <f>IF(TRIM(J307)="","",IF(AND(N307="SI", G304="CUARTO NIVEL PHD"),1.5,IF(AND(N307="SI",G304="CUARTO NIVEL MAESTRIA"),1,0)))</f>
        <v/>
      </c>
    </row>
    <row r="308" spans="1:22" s="8" customFormat="1" ht="27.95" customHeight="1" thickBot="1" x14ac:dyDescent="0.3">
      <c r="A308" s="57"/>
      <c r="B308" s="60"/>
      <c r="C308" s="60"/>
      <c r="D308" s="60"/>
      <c r="E308" s="60"/>
      <c r="F308" s="60"/>
      <c r="G308" s="60"/>
      <c r="H308" s="60"/>
      <c r="I308" s="17"/>
      <c r="J308" s="17"/>
      <c r="K308" s="51"/>
      <c r="L308" s="18" t="str">
        <f>IF(TRIM(K308)="","",LOOKUP(K308,Datos!$L$8:$L$33,Datos!$J$8:$J$33))</f>
        <v/>
      </c>
      <c r="M308" s="18" t="str">
        <f>IF(TRIM(K308)="","",LOOKUP(K308, Datos!$L$8:$L$33,Datos!$K$8:$K$33))</f>
        <v/>
      </c>
      <c r="N308" s="19"/>
      <c r="O308" s="20"/>
      <c r="P308" s="20"/>
      <c r="Q308" s="18"/>
      <c r="R308" s="18"/>
      <c r="S308" s="63"/>
      <c r="T308" s="66"/>
      <c r="U308" s="70"/>
      <c r="V308" s="31" t="str">
        <f>IF(TRIM(J308)="","",IF(AND(N308="SI", G304="CUARTO NIVEL PHD"),1.5,IF(AND(N308="SI",G304="CUARTO NIVEL MAESTRIA"),1,0)))</f>
        <v/>
      </c>
    </row>
    <row r="309" spans="1:22" s="8" customFormat="1" ht="27.95" customHeight="1" x14ac:dyDescent="0.25">
      <c r="A309" s="55" t="s">
        <v>156</v>
      </c>
      <c r="B309" s="58"/>
      <c r="C309" s="58"/>
      <c r="D309" s="58"/>
      <c r="E309" s="58"/>
      <c r="F309" s="58"/>
      <c r="G309" s="58"/>
      <c r="H309" s="58"/>
      <c r="I309" s="3"/>
      <c r="J309" s="3"/>
      <c r="K309" s="48"/>
      <c r="L309" s="4" t="str">
        <f>IF(TRIM(K309)="","",LOOKUP(K309,Datos!$L$8:$L$33,Datos!$J$8:$J$33))</f>
        <v/>
      </c>
      <c r="M309" s="4" t="str">
        <f>IF(TRIM(K309)="","",LOOKUP(K309, Datos!$L$8:$L$33,Datos!$K$8:$K$33))</f>
        <v/>
      </c>
      <c r="N309" s="5"/>
      <c r="O309" s="6"/>
      <c r="P309" s="6"/>
      <c r="Q309" s="7"/>
      <c r="R309" s="7"/>
      <c r="S309" s="61">
        <f>SUM(R309:R313)</f>
        <v>0</v>
      </c>
      <c r="T309" s="64"/>
      <c r="U309" s="67"/>
      <c r="V309" s="29" t="str">
        <f>IF(TRIM(J309)="","",IF(AND(N309="SI", G309="CUARTO NIVEL PHD"),1.5,IF(AND(N309="SI",G309="CUARTO NIVEL MAESTRIA"),1,0)))</f>
        <v/>
      </c>
    </row>
    <row r="310" spans="1:22" s="8" customFormat="1" ht="27.95" customHeight="1" x14ac:dyDescent="0.25">
      <c r="A310" s="56"/>
      <c r="B310" s="59"/>
      <c r="C310" s="59"/>
      <c r="D310" s="59"/>
      <c r="E310" s="59"/>
      <c r="F310" s="59"/>
      <c r="G310" s="59"/>
      <c r="H310" s="59"/>
      <c r="I310" s="9"/>
      <c r="J310" s="9"/>
      <c r="K310" s="49"/>
      <c r="L310" s="10" t="str">
        <f>IF(TRIM(K310)="","",LOOKUP(K310,Datos!$L$8:$L$33,Datos!$J$8:$J$33))</f>
        <v/>
      </c>
      <c r="M310" s="10" t="str">
        <f>IF(TRIM(K310)="","",LOOKUP(K310, Datos!$L$8:$L$33,Datos!$K$8:$K$33))</f>
        <v/>
      </c>
      <c r="N310" s="11"/>
      <c r="O310" s="12"/>
      <c r="P310" s="12"/>
      <c r="Q310" s="10"/>
      <c r="R310" s="10"/>
      <c r="S310" s="62"/>
      <c r="T310" s="65"/>
      <c r="U310" s="68"/>
      <c r="V310" s="30" t="str">
        <f>IF(TRIM(J310)="","",IF(AND(N310="SI", G309="CUARTO NIVEL PHD"),1.5,IF(AND(N310="SI",G309="CUARTO NIVEL MAESTRIA"),1,0)))</f>
        <v/>
      </c>
    </row>
    <row r="311" spans="1:22" s="8" customFormat="1" ht="27.95" customHeight="1" x14ac:dyDescent="0.25">
      <c r="A311" s="56"/>
      <c r="B311" s="59"/>
      <c r="C311" s="59"/>
      <c r="D311" s="59"/>
      <c r="E311" s="59"/>
      <c r="F311" s="59"/>
      <c r="G311" s="59"/>
      <c r="H311" s="59"/>
      <c r="I311" s="13"/>
      <c r="J311" s="13"/>
      <c r="K311" s="49"/>
      <c r="L311" s="10" t="str">
        <f>IF(TRIM(K311)="","",LOOKUP(K311,Datos!$L$8:$L$33,Datos!$J$8:$J$33))</f>
        <v/>
      </c>
      <c r="M311" s="10" t="str">
        <f>IF(TRIM(K311)="","",LOOKUP(K311, Datos!$L$8:$L$33,Datos!$K$8:$K$33))</f>
        <v/>
      </c>
      <c r="N311" s="14"/>
      <c r="O311" s="15"/>
      <c r="P311" s="15"/>
      <c r="Q311" s="16"/>
      <c r="R311" s="16"/>
      <c r="S311" s="62"/>
      <c r="T311" s="65"/>
      <c r="U311" s="69"/>
      <c r="V311" s="30" t="str">
        <f>IF(TRIM(J311)="","",IF(AND(N311="SI", G309="CUARTO NIVEL PHD"),1.5,IF(AND(N311="SI",G309="CUARTO NIVEL MAESTRIA"),1,0)))</f>
        <v/>
      </c>
    </row>
    <row r="312" spans="1:22" s="8" customFormat="1" ht="27.95" customHeight="1" x14ac:dyDescent="0.25">
      <c r="A312" s="56"/>
      <c r="B312" s="59"/>
      <c r="C312" s="59"/>
      <c r="D312" s="59"/>
      <c r="E312" s="59"/>
      <c r="F312" s="59"/>
      <c r="G312" s="59"/>
      <c r="H312" s="59"/>
      <c r="I312" s="13"/>
      <c r="J312" s="13"/>
      <c r="K312" s="50"/>
      <c r="L312" s="10" t="str">
        <f>IF(TRIM(K312)="","",LOOKUP(K312,Datos!$L$8:$L$33,Datos!$J$8:$J$33))</f>
        <v/>
      </c>
      <c r="M312" s="10" t="str">
        <f>IF(TRIM(K312)="","",LOOKUP(K312, Datos!$L$8:$L$33,Datos!$K$8:$K$33))</f>
        <v/>
      </c>
      <c r="N312" s="14"/>
      <c r="O312" s="15"/>
      <c r="P312" s="15"/>
      <c r="Q312" s="16"/>
      <c r="R312" s="16"/>
      <c r="S312" s="62"/>
      <c r="T312" s="65"/>
      <c r="U312" s="69"/>
      <c r="V312" s="30" t="str">
        <f>IF(TRIM(J312)="","",IF(AND(N312="SI", G309="CUARTO NIVEL PHD"),1.5,IF(AND(N312="SI",G309="CUARTO NIVEL MAESTRIA"),1,0)))</f>
        <v/>
      </c>
    </row>
    <row r="313" spans="1:22" s="8" customFormat="1" ht="27.95" customHeight="1" thickBot="1" x14ac:dyDescent="0.3">
      <c r="A313" s="57"/>
      <c r="B313" s="60"/>
      <c r="C313" s="60"/>
      <c r="D313" s="60"/>
      <c r="E313" s="60"/>
      <c r="F313" s="60"/>
      <c r="G313" s="60"/>
      <c r="H313" s="60"/>
      <c r="I313" s="17"/>
      <c r="J313" s="17"/>
      <c r="K313" s="51"/>
      <c r="L313" s="18" t="str">
        <f>IF(TRIM(K313)="","",LOOKUP(K313,Datos!$L$8:$L$33,Datos!$J$8:$J$33))</f>
        <v/>
      </c>
      <c r="M313" s="18" t="str">
        <f>IF(TRIM(K313)="","",LOOKUP(K313, Datos!$L$8:$L$33,Datos!$K$8:$K$33))</f>
        <v/>
      </c>
      <c r="N313" s="19"/>
      <c r="O313" s="20"/>
      <c r="P313" s="20"/>
      <c r="Q313" s="18"/>
      <c r="R313" s="18"/>
      <c r="S313" s="63"/>
      <c r="T313" s="66"/>
      <c r="U313" s="70"/>
      <c r="V313" s="31" t="str">
        <f>IF(TRIM(J313)="","",IF(AND(N313="SI", G309="CUARTO NIVEL PHD"),1.5,IF(AND(N313="SI",G309="CUARTO NIVEL MAESTRIA"),1,0)))</f>
        <v/>
      </c>
    </row>
    <row r="314" spans="1:22" s="8" customFormat="1" ht="27.95" customHeight="1" x14ac:dyDescent="0.25">
      <c r="A314" s="55" t="s">
        <v>157</v>
      </c>
      <c r="B314" s="58"/>
      <c r="C314" s="58"/>
      <c r="D314" s="58"/>
      <c r="E314" s="58"/>
      <c r="F314" s="58"/>
      <c r="G314" s="58"/>
      <c r="H314" s="58"/>
      <c r="I314" s="3"/>
      <c r="J314" s="3"/>
      <c r="K314" s="48"/>
      <c r="L314" s="4" t="str">
        <f>IF(TRIM(K314)="","",LOOKUP(K314,Datos!$L$8:$L$33,Datos!$J$8:$J$33))</f>
        <v/>
      </c>
      <c r="M314" s="4" t="str">
        <f>IF(TRIM(K314)="","",LOOKUP(K314, Datos!$L$8:$L$33,Datos!$K$8:$K$33))</f>
        <v/>
      </c>
      <c r="N314" s="5"/>
      <c r="O314" s="6"/>
      <c r="P314" s="6"/>
      <c r="Q314" s="7"/>
      <c r="R314" s="7"/>
      <c r="S314" s="61">
        <f>SUM(R314:R318)</f>
        <v>0</v>
      </c>
      <c r="T314" s="64"/>
      <c r="U314" s="67"/>
      <c r="V314" s="29" t="str">
        <f>IF(TRIM(J314)="","",IF(AND(N314="SI", G314="CUARTO NIVEL PHD"),1.5,IF(AND(N314="SI",G314="CUARTO NIVEL MAESTRIA"),1,0)))</f>
        <v/>
      </c>
    </row>
    <row r="315" spans="1:22" s="8" customFormat="1" ht="27.95" customHeight="1" x14ac:dyDescent="0.25">
      <c r="A315" s="56"/>
      <c r="B315" s="59"/>
      <c r="C315" s="59"/>
      <c r="D315" s="59"/>
      <c r="E315" s="59"/>
      <c r="F315" s="59"/>
      <c r="G315" s="59"/>
      <c r="H315" s="59"/>
      <c r="I315" s="9"/>
      <c r="J315" s="9"/>
      <c r="K315" s="49"/>
      <c r="L315" s="10" t="str">
        <f>IF(TRIM(K315)="","",LOOKUP(K315,Datos!$L$8:$L$33,Datos!$J$8:$J$33))</f>
        <v/>
      </c>
      <c r="M315" s="10" t="str">
        <f>IF(TRIM(K315)="","",LOOKUP(K315, Datos!$L$8:$L$33,Datos!$K$8:$K$33))</f>
        <v/>
      </c>
      <c r="N315" s="11"/>
      <c r="O315" s="12"/>
      <c r="P315" s="12"/>
      <c r="Q315" s="10"/>
      <c r="R315" s="10"/>
      <c r="S315" s="62"/>
      <c r="T315" s="65"/>
      <c r="U315" s="68"/>
      <c r="V315" s="30" t="str">
        <f>IF(TRIM(J315)="","",IF(AND(N315="SI", G314="CUARTO NIVEL PHD"),1.5,IF(AND(N315="SI",G314="CUARTO NIVEL MAESTRIA"),1,0)))</f>
        <v/>
      </c>
    </row>
    <row r="316" spans="1:22" s="8" customFormat="1" ht="27.95" customHeight="1" x14ac:dyDescent="0.25">
      <c r="A316" s="56"/>
      <c r="B316" s="59"/>
      <c r="C316" s="59"/>
      <c r="D316" s="59"/>
      <c r="E316" s="59"/>
      <c r="F316" s="59"/>
      <c r="G316" s="59"/>
      <c r="H316" s="59"/>
      <c r="I316" s="13"/>
      <c r="J316" s="13"/>
      <c r="K316" s="49"/>
      <c r="L316" s="10" t="str">
        <f>IF(TRIM(K316)="","",LOOKUP(K316,Datos!$L$8:$L$33,Datos!$J$8:$J$33))</f>
        <v/>
      </c>
      <c r="M316" s="10" t="str">
        <f>IF(TRIM(K316)="","",LOOKUP(K316, Datos!$L$8:$L$33,Datos!$K$8:$K$33))</f>
        <v/>
      </c>
      <c r="N316" s="14"/>
      <c r="O316" s="15"/>
      <c r="P316" s="15"/>
      <c r="Q316" s="16"/>
      <c r="R316" s="16"/>
      <c r="S316" s="62"/>
      <c r="T316" s="65"/>
      <c r="U316" s="69"/>
      <c r="V316" s="30" t="str">
        <f>IF(TRIM(J316)="","",IF(AND(N316="SI", G314="CUARTO NIVEL PHD"),1.5,IF(AND(N316="SI",G314="CUARTO NIVEL MAESTRIA"),1,0)))</f>
        <v/>
      </c>
    </row>
    <row r="317" spans="1:22" s="8" customFormat="1" ht="27.95" customHeight="1" x14ac:dyDescent="0.25">
      <c r="A317" s="56"/>
      <c r="B317" s="59"/>
      <c r="C317" s="59"/>
      <c r="D317" s="59"/>
      <c r="E317" s="59"/>
      <c r="F317" s="59"/>
      <c r="G317" s="59"/>
      <c r="H317" s="59"/>
      <c r="I317" s="13"/>
      <c r="J317" s="13"/>
      <c r="K317" s="50"/>
      <c r="L317" s="10" t="str">
        <f>IF(TRIM(K317)="","",LOOKUP(K317,Datos!$L$8:$L$33,Datos!$J$8:$J$33))</f>
        <v/>
      </c>
      <c r="M317" s="10" t="str">
        <f>IF(TRIM(K317)="","",LOOKUP(K317, Datos!$L$8:$L$33,Datos!$K$8:$K$33))</f>
        <v/>
      </c>
      <c r="N317" s="14"/>
      <c r="O317" s="15"/>
      <c r="P317" s="15"/>
      <c r="Q317" s="16"/>
      <c r="R317" s="16"/>
      <c r="S317" s="62"/>
      <c r="T317" s="65"/>
      <c r="U317" s="69"/>
      <c r="V317" s="30" t="str">
        <f>IF(TRIM(J317)="","",IF(AND(N317="SI", G314="CUARTO NIVEL PHD"),1.5,IF(AND(N317="SI",G314="CUARTO NIVEL MAESTRIA"),1,0)))</f>
        <v/>
      </c>
    </row>
    <row r="318" spans="1:22" s="8" customFormat="1" ht="27.95" customHeight="1" thickBot="1" x14ac:dyDescent="0.3">
      <c r="A318" s="57"/>
      <c r="B318" s="60"/>
      <c r="C318" s="60"/>
      <c r="D318" s="60"/>
      <c r="E318" s="60"/>
      <c r="F318" s="60"/>
      <c r="G318" s="60"/>
      <c r="H318" s="60"/>
      <c r="I318" s="17"/>
      <c r="J318" s="17"/>
      <c r="K318" s="51"/>
      <c r="L318" s="18" t="str">
        <f>IF(TRIM(K318)="","",LOOKUP(K318,Datos!$L$8:$L$33,Datos!$J$8:$J$33))</f>
        <v/>
      </c>
      <c r="M318" s="18" t="str">
        <f>IF(TRIM(K318)="","",LOOKUP(K318, Datos!$L$8:$L$33,Datos!$K$8:$K$33))</f>
        <v/>
      </c>
      <c r="N318" s="19"/>
      <c r="O318" s="20"/>
      <c r="P318" s="20"/>
      <c r="Q318" s="18"/>
      <c r="R318" s="18"/>
      <c r="S318" s="63"/>
      <c r="T318" s="66"/>
      <c r="U318" s="70"/>
      <c r="V318" s="31" t="str">
        <f>IF(TRIM(J318)="","",IF(AND(N318="SI", G314="CUARTO NIVEL PHD"),1.5,IF(AND(N318="SI",G314="CUARTO NIVEL MAESTRIA"),1,0)))</f>
        <v/>
      </c>
    </row>
    <row r="319" spans="1:22" s="8" customFormat="1" ht="27.95" customHeight="1" x14ac:dyDescent="0.25">
      <c r="A319" s="55" t="s">
        <v>158</v>
      </c>
      <c r="B319" s="58"/>
      <c r="C319" s="58"/>
      <c r="D319" s="58"/>
      <c r="E319" s="58"/>
      <c r="F319" s="58"/>
      <c r="G319" s="58"/>
      <c r="H319" s="58"/>
      <c r="I319" s="3"/>
      <c r="J319" s="3"/>
      <c r="K319" s="48"/>
      <c r="L319" s="4" t="str">
        <f>IF(TRIM(K319)="","",LOOKUP(K319,Datos!$L$8:$L$33,Datos!$J$8:$J$33))</f>
        <v/>
      </c>
      <c r="M319" s="4" t="str">
        <f>IF(TRIM(K319)="","",LOOKUP(K319, Datos!$L$8:$L$33,Datos!$K$8:$K$33))</f>
        <v/>
      </c>
      <c r="N319" s="5"/>
      <c r="O319" s="6"/>
      <c r="P319" s="6"/>
      <c r="Q319" s="7"/>
      <c r="R319" s="7"/>
      <c r="S319" s="61">
        <f>SUM(R319:R323)</f>
        <v>0</v>
      </c>
      <c r="T319" s="64"/>
      <c r="U319" s="67"/>
      <c r="V319" s="29" t="str">
        <f>IF(TRIM(J319)="","",IF(AND(N319="SI", G319="CUARTO NIVEL PHD"),1.5,IF(AND(N319="SI",G319="CUARTO NIVEL MAESTRIA"),1,0)))</f>
        <v/>
      </c>
    </row>
    <row r="320" spans="1:22" s="8" customFormat="1" ht="27.95" customHeight="1" x14ac:dyDescent="0.25">
      <c r="A320" s="56"/>
      <c r="B320" s="59"/>
      <c r="C320" s="59"/>
      <c r="D320" s="59"/>
      <c r="E320" s="59"/>
      <c r="F320" s="59"/>
      <c r="G320" s="59"/>
      <c r="H320" s="59"/>
      <c r="I320" s="9"/>
      <c r="J320" s="9"/>
      <c r="K320" s="49"/>
      <c r="L320" s="10" t="str">
        <f>IF(TRIM(K320)="","",LOOKUP(K320,Datos!$L$8:$L$33,Datos!$J$8:$J$33))</f>
        <v/>
      </c>
      <c r="M320" s="10" t="str">
        <f>IF(TRIM(K320)="","",LOOKUP(K320, Datos!$L$8:$L$33,Datos!$K$8:$K$33))</f>
        <v/>
      </c>
      <c r="N320" s="11"/>
      <c r="O320" s="12"/>
      <c r="P320" s="12"/>
      <c r="Q320" s="10"/>
      <c r="R320" s="10"/>
      <c r="S320" s="62"/>
      <c r="T320" s="65"/>
      <c r="U320" s="68"/>
      <c r="V320" s="30" t="str">
        <f>IF(TRIM(J320)="","",IF(AND(N320="SI", G319="CUARTO NIVEL PHD"),1.5,IF(AND(N320="SI",G319="CUARTO NIVEL MAESTRIA"),1,0)))</f>
        <v/>
      </c>
    </row>
    <row r="321" spans="1:22" s="8" customFormat="1" ht="27.95" customHeight="1" x14ac:dyDescent="0.25">
      <c r="A321" s="56"/>
      <c r="B321" s="59"/>
      <c r="C321" s="59"/>
      <c r="D321" s="59"/>
      <c r="E321" s="59"/>
      <c r="F321" s="59"/>
      <c r="G321" s="59"/>
      <c r="H321" s="59"/>
      <c r="I321" s="13"/>
      <c r="J321" s="13"/>
      <c r="K321" s="49"/>
      <c r="L321" s="10" t="str">
        <f>IF(TRIM(K321)="","",LOOKUP(K321,Datos!$L$8:$L$33,Datos!$J$8:$J$33))</f>
        <v/>
      </c>
      <c r="M321" s="10" t="str">
        <f>IF(TRIM(K321)="","",LOOKUP(K321, Datos!$L$8:$L$33,Datos!$K$8:$K$33))</f>
        <v/>
      </c>
      <c r="N321" s="14"/>
      <c r="O321" s="15"/>
      <c r="P321" s="15"/>
      <c r="Q321" s="16"/>
      <c r="R321" s="16"/>
      <c r="S321" s="62"/>
      <c r="T321" s="65"/>
      <c r="U321" s="69"/>
      <c r="V321" s="30" t="str">
        <f>IF(TRIM(J321)="","",IF(AND(N321="SI", G319="CUARTO NIVEL PHD"),1.5,IF(AND(N321="SI",G319="CUARTO NIVEL MAESTRIA"),1,0)))</f>
        <v/>
      </c>
    </row>
    <row r="322" spans="1:22" s="8" customFormat="1" ht="27.95" customHeight="1" x14ac:dyDescent="0.25">
      <c r="A322" s="56"/>
      <c r="B322" s="59"/>
      <c r="C322" s="59"/>
      <c r="D322" s="59"/>
      <c r="E322" s="59"/>
      <c r="F322" s="59"/>
      <c r="G322" s="59"/>
      <c r="H322" s="59"/>
      <c r="I322" s="13"/>
      <c r="J322" s="13"/>
      <c r="K322" s="50"/>
      <c r="L322" s="10" t="str">
        <f>IF(TRIM(K322)="","",LOOKUP(K322,Datos!$L$8:$L$33,Datos!$J$8:$J$33))</f>
        <v/>
      </c>
      <c r="M322" s="10" t="str">
        <f>IF(TRIM(K322)="","",LOOKUP(K322, Datos!$L$8:$L$33,Datos!$K$8:$K$33))</f>
        <v/>
      </c>
      <c r="N322" s="14"/>
      <c r="O322" s="15"/>
      <c r="P322" s="15"/>
      <c r="Q322" s="16"/>
      <c r="R322" s="16"/>
      <c r="S322" s="62"/>
      <c r="T322" s="65"/>
      <c r="U322" s="69"/>
      <c r="V322" s="30" t="str">
        <f>IF(TRIM(J322)="","",IF(AND(N322="SI", G319="CUARTO NIVEL PHD"),1.5,IF(AND(N322="SI",G319="CUARTO NIVEL MAESTRIA"),1,0)))</f>
        <v/>
      </c>
    </row>
    <row r="323" spans="1:22" s="8" customFormat="1" ht="27.95" customHeight="1" thickBot="1" x14ac:dyDescent="0.3">
      <c r="A323" s="57"/>
      <c r="B323" s="60"/>
      <c r="C323" s="60"/>
      <c r="D323" s="60"/>
      <c r="E323" s="60"/>
      <c r="F323" s="60"/>
      <c r="G323" s="60"/>
      <c r="H323" s="60"/>
      <c r="I323" s="17"/>
      <c r="J323" s="17"/>
      <c r="K323" s="51"/>
      <c r="L323" s="18" t="str">
        <f>IF(TRIM(K323)="","",LOOKUP(K323,Datos!$L$8:$L$33,Datos!$J$8:$J$33))</f>
        <v/>
      </c>
      <c r="M323" s="18" t="str">
        <f>IF(TRIM(K323)="","",LOOKUP(K323, Datos!$L$8:$L$33,Datos!$K$8:$K$33))</f>
        <v/>
      </c>
      <c r="N323" s="19"/>
      <c r="O323" s="20"/>
      <c r="P323" s="20"/>
      <c r="Q323" s="18"/>
      <c r="R323" s="18"/>
      <c r="S323" s="63"/>
      <c r="T323" s="66"/>
      <c r="U323" s="70"/>
      <c r="V323" s="31" t="str">
        <f>IF(TRIM(J323)="","",IF(AND(N323="SI", G319="CUARTO NIVEL PHD"),1.5,IF(AND(N323="SI",G319="CUARTO NIVEL MAESTRIA"),1,0)))</f>
        <v/>
      </c>
    </row>
    <row r="324" spans="1:22" s="8" customFormat="1" ht="27.95" customHeight="1" x14ac:dyDescent="0.25">
      <c r="A324" s="55" t="s">
        <v>159</v>
      </c>
      <c r="B324" s="58"/>
      <c r="C324" s="58"/>
      <c r="D324" s="58"/>
      <c r="E324" s="58"/>
      <c r="F324" s="58"/>
      <c r="G324" s="58"/>
      <c r="H324" s="58"/>
      <c r="I324" s="3"/>
      <c r="J324" s="3"/>
      <c r="K324" s="48"/>
      <c r="L324" s="4" t="str">
        <f>IF(TRIM(K324)="","",LOOKUP(K324,Datos!$L$8:$L$33,Datos!$J$8:$J$33))</f>
        <v/>
      </c>
      <c r="M324" s="4" t="str">
        <f>IF(TRIM(K324)="","",LOOKUP(K324, Datos!$L$8:$L$33,Datos!$K$8:$K$33))</f>
        <v/>
      </c>
      <c r="N324" s="5"/>
      <c r="O324" s="6"/>
      <c r="P324" s="6"/>
      <c r="Q324" s="7"/>
      <c r="R324" s="7"/>
      <c r="S324" s="61">
        <f>SUM(R324:R328)</f>
        <v>0</v>
      </c>
      <c r="T324" s="64"/>
      <c r="U324" s="67"/>
      <c r="V324" s="29" t="str">
        <f>IF(TRIM(J324)="","",IF(AND(N324="SI", G324="CUARTO NIVEL PHD"),1.5,IF(AND(N324="SI",G324="CUARTO NIVEL MAESTRIA"),1,0)))</f>
        <v/>
      </c>
    </row>
    <row r="325" spans="1:22" s="8" customFormat="1" ht="27.95" customHeight="1" x14ac:dyDescent="0.25">
      <c r="A325" s="56"/>
      <c r="B325" s="59"/>
      <c r="C325" s="59"/>
      <c r="D325" s="59"/>
      <c r="E325" s="59"/>
      <c r="F325" s="59"/>
      <c r="G325" s="59"/>
      <c r="H325" s="59"/>
      <c r="I325" s="9"/>
      <c r="J325" s="9"/>
      <c r="K325" s="49"/>
      <c r="L325" s="10" t="str">
        <f>IF(TRIM(K325)="","",LOOKUP(K325,Datos!$L$8:$L$33,Datos!$J$8:$J$33))</f>
        <v/>
      </c>
      <c r="M325" s="10" t="str">
        <f>IF(TRIM(K325)="","",LOOKUP(K325, Datos!$L$8:$L$33,Datos!$K$8:$K$33))</f>
        <v/>
      </c>
      <c r="N325" s="11"/>
      <c r="O325" s="12"/>
      <c r="P325" s="12"/>
      <c r="Q325" s="10"/>
      <c r="R325" s="10"/>
      <c r="S325" s="62"/>
      <c r="T325" s="65"/>
      <c r="U325" s="68"/>
      <c r="V325" s="30" t="str">
        <f>IF(TRIM(J325)="","",IF(AND(N325="SI", G324="CUARTO NIVEL PHD"),1.5,IF(AND(N325="SI",G324="CUARTO NIVEL MAESTRIA"),1,0)))</f>
        <v/>
      </c>
    </row>
    <row r="326" spans="1:22" s="8" customFormat="1" ht="27.95" customHeight="1" x14ac:dyDescent="0.25">
      <c r="A326" s="56"/>
      <c r="B326" s="59"/>
      <c r="C326" s="59"/>
      <c r="D326" s="59"/>
      <c r="E326" s="59"/>
      <c r="F326" s="59"/>
      <c r="G326" s="59"/>
      <c r="H326" s="59"/>
      <c r="I326" s="13"/>
      <c r="J326" s="13"/>
      <c r="K326" s="49"/>
      <c r="L326" s="10" t="str">
        <f>IF(TRIM(K326)="","",LOOKUP(K326,Datos!$L$8:$L$33,Datos!$J$8:$J$33))</f>
        <v/>
      </c>
      <c r="M326" s="10" t="str">
        <f>IF(TRIM(K326)="","",LOOKUP(K326, Datos!$L$8:$L$33,Datos!$K$8:$K$33))</f>
        <v/>
      </c>
      <c r="N326" s="14"/>
      <c r="O326" s="15"/>
      <c r="P326" s="15"/>
      <c r="Q326" s="16"/>
      <c r="R326" s="16"/>
      <c r="S326" s="62"/>
      <c r="T326" s="65"/>
      <c r="U326" s="69"/>
      <c r="V326" s="30" t="str">
        <f>IF(TRIM(J326)="","",IF(AND(N326="SI", G324="CUARTO NIVEL PHD"),1.5,IF(AND(N326="SI",G324="CUARTO NIVEL MAESTRIA"),1,0)))</f>
        <v/>
      </c>
    </row>
    <row r="327" spans="1:22" s="8" customFormat="1" ht="27.95" customHeight="1" x14ac:dyDescent="0.25">
      <c r="A327" s="56"/>
      <c r="B327" s="59"/>
      <c r="C327" s="59"/>
      <c r="D327" s="59"/>
      <c r="E327" s="59"/>
      <c r="F327" s="59"/>
      <c r="G327" s="59"/>
      <c r="H327" s="59"/>
      <c r="I327" s="13"/>
      <c r="J327" s="13"/>
      <c r="K327" s="50"/>
      <c r="L327" s="10" t="str">
        <f>IF(TRIM(K327)="","",LOOKUP(K327,Datos!$L$8:$L$33,Datos!$J$8:$J$33))</f>
        <v/>
      </c>
      <c r="M327" s="10" t="str">
        <f>IF(TRIM(K327)="","",LOOKUP(K327, Datos!$L$8:$L$33,Datos!$K$8:$K$33))</f>
        <v/>
      </c>
      <c r="N327" s="14"/>
      <c r="O327" s="15"/>
      <c r="P327" s="15"/>
      <c r="Q327" s="16"/>
      <c r="R327" s="16"/>
      <c r="S327" s="62"/>
      <c r="T327" s="65"/>
      <c r="U327" s="69"/>
      <c r="V327" s="30" t="str">
        <f>IF(TRIM(J327)="","",IF(AND(N327="SI", G324="CUARTO NIVEL PHD"),1.5,IF(AND(N327="SI",G324="CUARTO NIVEL MAESTRIA"),1,0)))</f>
        <v/>
      </c>
    </row>
    <row r="328" spans="1:22" s="8" customFormat="1" ht="27.95" customHeight="1" thickBot="1" x14ac:dyDescent="0.3">
      <c r="A328" s="57"/>
      <c r="B328" s="60"/>
      <c r="C328" s="60"/>
      <c r="D328" s="60"/>
      <c r="E328" s="60"/>
      <c r="F328" s="60"/>
      <c r="G328" s="60"/>
      <c r="H328" s="60"/>
      <c r="I328" s="17"/>
      <c r="J328" s="17"/>
      <c r="K328" s="51"/>
      <c r="L328" s="18" t="str">
        <f>IF(TRIM(K328)="","",LOOKUP(K328,Datos!$L$8:$L$33,Datos!$J$8:$J$33))</f>
        <v/>
      </c>
      <c r="M328" s="18" t="str">
        <f>IF(TRIM(K328)="","",LOOKUP(K328, Datos!$L$8:$L$33,Datos!$K$8:$K$33))</f>
        <v/>
      </c>
      <c r="N328" s="19"/>
      <c r="O328" s="20"/>
      <c r="P328" s="20"/>
      <c r="Q328" s="18"/>
      <c r="R328" s="18"/>
      <c r="S328" s="63"/>
      <c r="T328" s="66"/>
      <c r="U328" s="70"/>
      <c r="V328" s="31" t="str">
        <f>IF(TRIM(J328)="","",IF(AND(N328="SI", G324="CUARTO NIVEL PHD"),1.5,IF(AND(N328="SI",G324="CUARTO NIVEL MAESTRIA"),1,0)))</f>
        <v/>
      </c>
    </row>
    <row r="329" spans="1:22" s="8" customFormat="1" ht="27.95" customHeight="1" x14ac:dyDescent="0.25">
      <c r="A329" s="55" t="s">
        <v>160</v>
      </c>
      <c r="B329" s="58"/>
      <c r="C329" s="58"/>
      <c r="D329" s="58"/>
      <c r="E329" s="58"/>
      <c r="F329" s="58"/>
      <c r="G329" s="58"/>
      <c r="H329" s="58"/>
      <c r="I329" s="3"/>
      <c r="J329" s="3"/>
      <c r="K329" s="48"/>
      <c r="L329" s="4" t="str">
        <f>IF(TRIM(K329)="","",LOOKUP(K329,Datos!$L$8:$L$33,Datos!$J$8:$J$33))</f>
        <v/>
      </c>
      <c r="M329" s="4" t="str">
        <f>IF(TRIM(K329)="","",LOOKUP(K329, Datos!$L$8:$L$33,Datos!$K$8:$K$33))</f>
        <v/>
      </c>
      <c r="N329" s="5"/>
      <c r="O329" s="6"/>
      <c r="P329" s="6"/>
      <c r="Q329" s="7"/>
      <c r="R329" s="7"/>
      <c r="S329" s="61">
        <f>SUM(R329:R333)</f>
        <v>0</v>
      </c>
      <c r="T329" s="64"/>
      <c r="U329" s="67"/>
      <c r="V329" s="29" t="str">
        <f>IF(TRIM(J329)="","",IF(AND(N329="SI", G329="CUARTO NIVEL PHD"),1.5,IF(AND(N329="SI",G329="CUARTO NIVEL MAESTRIA"),1,0)))</f>
        <v/>
      </c>
    </row>
    <row r="330" spans="1:22" s="8" customFormat="1" ht="27.95" customHeight="1" x14ac:dyDescent="0.25">
      <c r="A330" s="56"/>
      <c r="B330" s="59"/>
      <c r="C330" s="59"/>
      <c r="D330" s="59"/>
      <c r="E330" s="59"/>
      <c r="F330" s="59"/>
      <c r="G330" s="59"/>
      <c r="H330" s="59"/>
      <c r="I330" s="9"/>
      <c r="J330" s="9"/>
      <c r="K330" s="49"/>
      <c r="L330" s="10" t="str">
        <f>IF(TRIM(K330)="","",LOOKUP(K330,Datos!$L$8:$L$33,Datos!$J$8:$J$33))</f>
        <v/>
      </c>
      <c r="M330" s="10" t="str">
        <f>IF(TRIM(K330)="","",LOOKUP(K330, Datos!$L$8:$L$33,Datos!$K$8:$K$33))</f>
        <v/>
      </c>
      <c r="N330" s="11"/>
      <c r="O330" s="12"/>
      <c r="P330" s="12"/>
      <c r="Q330" s="10"/>
      <c r="R330" s="10"/>
      <c r="S330" s="62"/>
      <c r="T330" s="65"/>
      <c r="U330" s="68"/>
      <c r="V330" s="30" t="str">
        <f>IF(TRIM(J330)="","",IF(AND(N330="SI", G329="CUARTO NIVEL PHD"),1.5,IF(AND(N330="SI",G329="CUARTO NIVEL MAESTRIA"),1,0)))</f>
        <v/>
      </c>
    </row>
    <row r="331" spans="1:22" s="8" customFormat="1" ht="27.95" customHeight="1" x14ac:dyDescent="0.25">
      <c r="A331" s="56"/>
      <c r="B331" s="59"/>
      <c r="C331" s="59"/>
      <c r="D331" s="59"/>
      <c r="E331" s="59"/>
      <c r="F331" s="59"/>
      <c r="G331" s="59"/>
      <c r="H331" s="59"/>
      <c r="I331" s="13"/>
      <c r="J331" s="13"/>
      <c r="K331" s="49"/>
      <c r="L331" s="10" t="str">
        <f>IF(TRIM(K331)="","",LOOKUP(K331,Datos!$L$8:$L$33,Datos!$J$8:$J$33))</f>
        <v/>
      </c>
      <c r="M331" s="10" t="str">
        <f>IF(TRIM(K331)="","",LOOKUP(K331, Datos!$L$8:$L$33,Datos!$K$8:$K$33))</f>
        <v/>
      </c>
      <c r="N331" s="14"/>
      <c r="O331" s="15"/>
      <c r="P331" s="15"/>
      <c r="Q331" s="16"/>
      <c r="R331" s="16"/>
      <c r="S331" s="62"/>
      <c r="T331" s="65"/>
      <c r="U331" s="69"/>
      <c r="V331" s="30" t="str">
        <f>IF(TRIM(J331)="","",IF(AND(N331="SI", G329="CUARTO NIVEL PHD"),1.5,IF(AND(N331="SI",G329="CUARTO NIVEL MAESTRIA"),1,0)))</f>
        <v/>
      </c>
    </row>
    <row r="332" spans="1:22" s="8" customFormat="1" ht="27.95" customHeight="1" x14ac:dyDescent="0.25">
      <c r="A332" s="56"/>
      <c r="B332" s="59"/>
      <c r="C332" s="59"/>
      <c r="D332" s="59"/>
      <c r="E332" s="59"/>
      <c r="F332" s="59"/>
      <c r="G332" s="59"/>
      <c r="H332" s="59"/>
      <c r="I332" s="13"/>
      <c r="J332" s="13"/>
      <c r="K332" s="50"/>
      <c r="L332" s="10" t="str">
        <f>IF(TRIM(K332)="","",LOOKUP(K332,Datos!$L$8:$L$33,Datos!$J$8:$J$33))</f>
        <v/>
      </c>
      <c r="M332" s="10" t="str">
        <f>IF(TRIM(K332)="","",LOOKUP(K332, Datos!$L$8:$L$33,Datos!$K$8:$K$33))</f>
        <v/>
      </c>
      <c r="N332" s="14"/>
      <c r="O332" s="15"/>
      <c r="P332" s="15"/>
      <c r="Q332" s="16"/>
      <c r="R332" s="16"/>
      <c r="S332" s="62"/>
      <c r="T332" s="65"/>
      <c r="U332" s="69"/>
      <c r="V332" s="30" t="str">
        <f>IF(TRIM(J332)="","",IF(AND(N332="SI", G329="CUARTO NIVEL PHD"),1.5,IF(AND(N332="SI",G329="CUARTO NIVEL MAESTRIA"),1,0)))</f>
        <v/>
      </c>
    </row>
    <row r="333" spans="1:22" s="8" customFormat="1" ht="27.95" customHeight="1" thickBot="1" x14ac:dyDescent="0.3">
      <c r="A333" s="57"/>
      <c r="B333" s="60"/>
      <c r="C333" s="60"/>
      <c r="D333" s="60"/>
      <c r="E333" s="60"/>
      <c r="F333" s="60"/>
      <c r="G333" s="60"/>
      <c r="H333" s="60"/>
      <c r="I333" s="17"/>
      <c r="J333" s="17"/>
      <c r="K333" s="51"/>
      <c r="L333" s="18" t="str">
        <f>IF(TRIM(K333)="","",LOOKUP(K333,Datos!$L$8:$L$33,Datos!$J$8:$J$33))</f>
        <v/>
      </c>
      <c r="M333" s="18" t="str">
        <f>IF(TRIM(K333)="","",LOOKUP(K333, Datos!$L$8:$L$33,Datos!$K$8:$K$33))</f>
        <v/>
      </c>
      <c r="N333" s="19"/>
      <c r="O333" s="20"/>
      <c r="P333" s="20"/>
      <c r="Q333" s="18"/>
      <c r="R333" s="18"/>
      <c r="S333" s="63"/>
      <c r="T333" s="66"/>
      <c r="U333" s="70"/>
      <c r="V333" s="31" t="str">
        <f>IF(TRIM(J333)="","",IF(AND(N333="SI", G329="CUARTO NIVEL PHD"),1.5,IF(AND(N333="SI",G329="CUARTO NIVEL MAESTRIA"),1,0)))</f>
        <v/>
      </c>
    </row>
    <row r="334" spans="1:22" s="8" customFormat="1" ht="27.95" customHeight="1" x14ac:dyDescent="0.25">
      <c r="A334" s="55" t="s">
        <v>161</v>
      </c>
      <c r="B334" s="58"/>
      <c r="C334" s="58"/>
      <c r="D334" s="58"/>
      <c r="E334" s="58"/>
      <c r="F334" s="58"/>
      <c r="G334" s="58"/>
      <c r="H334" s="58"/>
      <c r="I334" s="3"/>
      <c r="J334" s="3"/>
      <c r="K334" s="48"/>
      <c r="L334" s="4" t="str">
        <f>IF(TRIM(K334)="","",LOOKUP(K334,Datos!$L$8:$L$33,Datos!$J$8:$J$33))</f>
        <v/>
      </c>
      <c r="M334" s="4" t="str">
        <f>IF(TRIM(K334)="","",LOOKUP(K334, Datos!$L$8:$L$33,Datos!$K$8:$K$33))</f>
        <v/>
      </c>
      <c r="N334" s="5"/>
      <c r="O334" s="6"/>
      <c r="P334" s="6"/>
      <c r="Q334" s="7"/>
      <c r="R334" s="7"/>
      <c r="S334" s="61">
        <f>SUM(R334:R338)</f>
        <v>0</v>
      </c>
      <c r="T334" s="64"/>
      <c r="U334" s="67"/>
      <c r="V334" s="29" t="str">
        <f>IF(TRIM(J334)="","",IF(AND(N334="SI", G334="CUARTO NIVEL PHD"),1.5,IF(AND(N334="SI",G334="CUARTO NIVEL MAESTRIA"),1,0)))</f>
        <v/>
      </c>
    </row>
    <row r="335" spans="1:22" s="8" customFormat="1" ht="27.95" customHeight="1" x14ac:dyDescent="0.25">
      <c r="A335" s="56"/>
      <c r="B335" s="59"/>
      <c r="C335" s="59"/>
      <c r="D335" s="59"/>
      <c r="E335" s="59"/>
      <c r="F335" s="59"/>
      <c r="G335" s="59"/>
      <c r="H335" s="59"/>
      <c r="I335" s="9"/>
      <c r="J335" s="9"/>
      <c r="K335" s="49"/>
      <c r="L335" s="10" t="str">
        <f>IF(TRIM(K335)="","",LOOKUP(K335,Datos!$L$8:$L$33,Datos!$J$8:$J$33))</f>
        <v/>
      </c>
      <c r="M335" s="10" t="str">
        <f>IF(TRIM(K335)="","",LOOKUP(K335, Datos!$L$8:$L$33,Datos!$K$8:$K$33))</f>
        <v/>
      </c>
      <c r="N335" s="11"/>
      <c r="O335" s="12"/>
      <c r="P335" s="12"/>
      <c r="Q335" s="10"/>
      <c r="R335" s="10"/>
      <c r="S335" s="62"/>
      <c r="T335" s="65"/>
      <c r="U335" s="68"/>
      <c r="V335" s="30" t="str">
        <f>IF(TRIM(J335)="","",IF(AND(N335="SI", G334="CUARTO NIVEL PHD"),1.5,IF(AND(N335="SI",G334="CUARTO NIVEL MAESTRIA"),1,0)))</f>
        <v/>
      </c>
    </row>
    <row r="336" spans="1:22" s="8" customFormat="1" ht="27.95" customHeight="1" x14ac:dyDescent="0.25">
      <c r="A336" s="56"/>
      <c r="B336" s="59"/>
      <c r="C336" s="59"/>
      <c r="D336" s="59"/>
      <c r="E336" s="59"/>
      <c r="F336" s="59"/>
      <c r="G336" s="59"/>
      <c r="H336" s="59"/>
      <c r="I336" s="13"/>
      <c r="J336" s="13"/>
      <c r="K336" s="49"/>
      <c r="L336" s="10" t="str">
        <f>IF(TRIM(K336)="","",LOOKUP(K336,Datos!$L$8:$L$33,Datos!$J$8:$J$33))</f>
        <v/>
      </c>
      <c r="M336" s="10" t="str">
        <f>IF(TRIM(K336)="","",LOOKUP(K336, Datos!$L$8:$L$33,Datos!$K$8:$K$33))</f>
        <v/>
      </c>
      <c r="N336" s="14"/>
      <c r="O336" s="15"/>
      <c r="P336" s="15"/>
      <c r="Q336" s="16"/>
      <c r="R336" s="16"/>
      <c r="S336" s="62"/>
      <c r="T336" s="65"/>
      <c r="U336" s="69"/>
      <c r="V336" s="30" t="str">
        <f>IF(TRIM(J336)="","",IF(AND(N336="SI", G334="CUARTO NIVEL PHD"),1.5,IF(AND(N336="SI",G334="CUARTO NIVEL MAESTRIA"),1,0)))</f>
        <v/>
      </c>
    </row>
    <row r="337" spans="1:22" s="8" customFormat="1" ht="27.95" customHeight="1" x14ac:dyDescent="0.25">
      <c r="A337" s="56"/>
      <c r="B337" s="59"/>
      <c r="C337" s="59"/>
      <c r="D337" s="59"/>
      <c r="E337" s="59"/>
      <c r="F337" s="59"/>
      <c r="G337" s="59"/>
      <c r="H337" s="59"/>
      <c r="I337" s="13"/>
      <c r="J337" s="13"/>
      <c r="K337" s="50"/>
      <c r="L337" s="10" t="str">
        <f>IF(TRIM(K337)="","",LOOKUP(K337,Datos!$L$8:$L$33,Datos!$J$8:$J$33))</f>
        <v/>
      </c>
      <c r="M337" s="10" t="str">
        <f>IF(TRIM(K337)="","",LOOKUP(K337, Datos!$L$8:$L$33,Datos!$K$8:$K$33))</f>
        <v/>
      </c>
      <c r="N337" s="14"/>
      <c r="O337" s="15"/>
      <c r="P337" s="15"/>
      <c r="Q337" s="16"/>
      <c r="R337" s="16"/>
      <c r="S337" s="62"/>
      <c r="T337" s="65"/>
      <c r="U337" s="69"/>
      <c r="V337" s="30" t="str">
        <f>IF(TRIM(J337)="","",IF(AND(N337="SI", G334="CUARTO NIVEL PHD"),1.5,IF(AND(N337="SI",G334="CUARTO NIVEL MAESTRIA"),1,0)))</f>
        <v/>
      </c>
    </row>
    <row r="338" spans="1:22" s="8" customFormat="1" ht="27.95" customHeight="1" thickBot="1" x14ac:dyDescent="0.3">
      <c r="A338" s="57"/>
      <c r="B338" s="60"/>
      <c r="C338" s="60"/>
      <c r="D338" s="60"/>
      <c r="E338" s="60"/>
      <c r="F338" s="60"/>
      <c r="G338" s="60"/>
      <c r="H338" s="60"/>
      <c r="I338" s="17"/>
      <c r="J338" s="17"/>
      <c r="K338" s="51"/>
      <c r="L338" s="18" t="str">
        <f>IF(TRIM(K338)="","",LOOKUP(K338,Datos!$L$8:$L$33,Datos!$J$8:$J$33))</f>
        <v/>
      </c>
      <c r="M338" s="18" t="str">
        <f>IF(TRIM(K338)="","",LOOKUP(K338, Datos!$L$8:$L$33,Datos!$K$8:$K$33))</f>
        <v/>
      </c>
      <c r="N338" s="19"/>
      <c r="O338" s="20"/>
      <c r="P338" s="20"/>
      <c r="Q338" s="18"/>
      <c r="R338" s="18"/>
      <c r="S338" s="63"/>
      <c r="T338" s="66"/>
      <c r="U338" s="70"/>
      <c r="V338" s="31" t="str">
        <f>IF(TRIM(J338)="","",IF(AND(N338="SI", G334="CUARTO NIVEL PHD"),1.5,IF(AND(N338="SI",G334="CUARTO NIVEL MAESTRIA"),1,0)))</f>
        <v/>
      </c>
    </row>
    <row r="339" spans="1:22" s="8" customFormat="1" ht="27.95" customHeight="1" x14ac:dyDescent="0.25">
      <c r="A339" s="55" t="s">
        <v>162</v>
      </c>
      <c r="B339" s="58"/>
      <c r="C339" s="58"/>
      <c r="D339" s="58"/>
      <c r="E339" s="58"/>
      <c r="F339" s="58"/>
      <c r="G339" s="58"/>
      <c r="H339" s="58"/>
      <c r="I339" s="3"/>
      <c r="J339" s="3"/>
      <c r="K339" s="48"/>
      <c r="L339" s="4" t="str">
        <f>IF(TRIM(K339)="","",LOOKUP(K339,Datos!$L$8:$L$33,Datos!$J$8:$J$33))</f>
        <v/>
      </c>
      <c r="M339" s="4" t="str">
        <f>IF(TRIM(K339)="","",LOOKUP(K339, Datos!$L$8:$L$33,Datos!$K$8:$K$33))</f>
        <v/>
      </c>
      <c r="N339" s="5"/>
      <c r="O339" s="6"/>
      <c r="P339" s="6"/>
      <c r="Q339" s="7"/>
      <c r="R339" s="7"/>
      <c r="S339" s="61">
        <f>SUM(R339:R343)</f>
        <v>0</v>
      </c>
      <c r="T339" s="64"/>
      <c r="U339" s="67"/>
      <c r="V339" s="29" t="str">
        <f>IF(TRIM(J339)="","",IF(AND(N339="SI", G339="CUARTO NIVEL PHD"),1.5,IF(AND(N339="SI",G339="CUARTO NIVEL MAESTRIA"),1,0)))</f>
        <v/>
      </c>
    </row>
    <row r="340" spans="1:22" s="8" customFormat="1" ht="27.95" customHeight="1" x14ac:dyDescent="0.25">
      <c r="A340" s="56"/>
      <c r="B340" s="59"/>
      <c r="C340" s="59"/>
      <c r="D340" s="59"/>
      <c r="E340" s="59"/>
      <c r="F340" s="59"/>
      <c r="G340" s="59"/>
      <c r="H340" s="59"/>
      <c r="I340" s="9"/>
      <c r="J340" s="9"/>
      <c r="K340" s="49"/>
      <c r="L340" s="10" t="str">
        <f>IF(TRIM(K340)="","",LOOKUP(K340,Datos!$L$8:$L$33,Datos!$J$8:$J$33))</f>
        <v/>
      </c>
      <c r="M340" s="10" t="str">
        <f>IF(TRIM(K340)="","",LOOKUP(K340, Datos!$L$8:$L$33,Datos!$K$8:$K$33))</f>
        <v/>
      </c>
      <c r="N340" s="11"/>
      <c r="O340" s="12"/>
      <c r="P340" s="12"/>
      <c r="Q340" s="10"/>
      <c r="R340" s="10"/>
      <c r="S340" s="62"/>
      <c r="T340" s="65"/>
      <c r="U340" s="68"/>
      <c r="V340" s="30" t="str">
        <f>IF(TRIM(J340)="","",IF(AND(N340="SI", G339="CUARTO NIVEL PHD"),1.5,IF(AND(N340="SI",G339="CUARTO NIVEL MAESTRIA"),1,0)))</f>
        <v/>
      </c>
    </row>
    <row r="341" spans="1:22" s="8" customFormat="1" ht="27.95" customHeight="1" x14ac:dyDescent="0.25">
      <c r="A341" s="56"/>
      <c r="B341" s="59"/>
      <c r="C341" s="59"/>
      <c r="D341" s="59"/>
      <c r="E341" s="59"/>
      <c r="F341" s="59"/>
      <c r="G341" s="59"/>
      <c r="H341" s="59"/>
      <c r="I341" s="13"/>
      <c r="J341" s="13"/>
      <c r="K341" s="49"/>
      <c r="L341" s="10" t="str">
        <f>IF(TRIM(K341)="","",LOOKUP(K341,Datos!$L$8:$L$33,Datos!$J$8:$J$33))</f>
        <v/>
      </c>
      <c r="M341" s="10" t="str">
        <f>IF(TRIM(K341)="","",LOOKUP(K341, Datos!$L$8:$L$33,Datos!$K$8:$K$33))</f>
        <v/>
      </c>
      <c r="N341" s="14"/>
      <c r="O341" s="15"/>
      <c r="P341" s="15"/>
      <c r="Q341" s="16"/>
      <c r="R341" s="16"/>
      <c r="S341" s="62"/>
      <c r="T341" s="65"/>
      <c r="U341" s="69"/>
      <c r="V341" s="30" t="str">
        <f>IF(TRIM(J341)="","",IF(AND(N341="SI", G339="CUARTO NIVEL PHD"),1.5,IF(AND(N341="SI",G339="CUARTO NIVEL MAESTRIA"),1,0)))</f>
        <v/>
      </c>
    </row>
    <row r="342" spans="1:22" s="8" customFormat="1" ht="27.95" customHeight="1" x14ac:dyDescent="0.25">
      <c r="A342" s="56"/>
      <c r="B342" s="59"/>
      <c r="C342" s="59"/>
      <c r="D342" s="59"/>
      <c r="E342" s="59"/>
      <c r="F342" s="59"/>
      <c r="G342" s="59"/>
      <c r="H342" s="59"/>
      <c r="I342" s="13"/>
      <c r="J342" s="13"/>
      <c r="K342" s="50"/>
      <c r="L342" s="10" t="str">
        <f>IF(TRIM(K342)="","",LOOKUP(K342,Datos!$L$8:$L$33,Datos!$J$8:$J$33))</f>
        <v/>
      </c>
      <c r="M342" s="10" t="str">
        <f>IF(TRIM(K342)="","",LOOKUP(K342, Datos!$L$8:$L$33,Datos!$K$8:$K$33))</f>
        <v/>
      </c>
      <c r="N342" s="14"/>
      <c r="O342" s="15"/>
      <c r="P342" s="15"/>
      <c r="Q342" s="16"/>
      <c r="R342" s="16"/>
      <c r="S342" s="62"/>
      <c r="T342" s="65"/>
      <c r="U342" s="69"/>
      <c r="V342" s="30" t="str">
        <f>IF(TRIM(J342)="","",IF(AND(N342="SI", G339="CUARTO NIVEL PHD"),1.5,IF(AND(N342="SI",G339="CUARTO NIVEL MAESTRIA"),1,0)))</f>
        <v/>
      </c>
    </row>
    <row r="343" spans="1:22" s="8" customFormat="1" ht="27.95" customHeight="1" thickBot="1" x14ac:dyDescent="0.3">
      <c r="A343" s="57"/>
      <c r="B343" s="60"/>
      <c r="C343" s="60"/>
      <c r="D343" s="60"/>
      <c r="E343" s="60"/>
      <c r="F343" s="60"/>
      <c r="G343" s="60"/>
      <c r="H343" s="60"/>
      <c r="I343" s="17"/>
      <c r="J343" s="17"/>
      <c r="K343" s="51"/>
      <c r="L343" s="18" t="str">
        <f>IF(TRIM(K343)="","",LOOKUP(K343,Datos!$L$8:$L$33,Datos!$J$8:$J$33))</f>
        <v/>
      </c>
      <c r="M343" s="18" t="str">
        <f>IF(TRIM(K343)="","",LOOKUP(K343, Datos!$L$8:$L$33,Datos!$K$8:$K$33))</f>
        <v/>
      </c>
      <c r="N343" s="19"/>
      <c r="O343" s="20"/>
      <c r="P343" s="20"/>
      <c r="Q343" s="18"/>
      <c r="R343" s="18"/>
      <c r="S343" s="63"/>
      <c r="T343" s="66"/>
      <c r="U343" s="70"/>
      <c r="V343" s="31" t="str">
        <f>IF(TRIM(J343)="","",IF(AND(N343="SI", G339="CUARTO NIVEL PHD"),1.5,IF(AND(N343="SI",G339="CUARTO NIVEL MAESTRIA"),1,0)))</f>
        <v/>
      </c>
    </row>
    <row r="344" spans="1:22" s="8" customFormat="1" ht="27.95" customHeight="1" x14ac:dyDescent="0.25">
      <c r="A344" s="55" t="s">
        <v>163</v>
      </c>
      <c r="B344" s="58"/>
      <c r="C344" s="58"/>
      <c r="D344" s="58"/>
      <c r="E344" s="58"/>
      <c r="F344" s="58"/>
      <c r="G344" s="58"/>
      <c r="H344" s="58"/>
      <c r="I344" s="3"/>
      <c r="J344" s="3"/>
      <c r="K344" s="48"/>
      <c r="L344" s="4" t="str">
        <f>IF(TRIM(K344)="","",LOOKUP(K344,Datos!$L$8:$L$33,Datos!$J$8:$J$33))</f>
        <v/>
      </c>
      <c r="M344" s="4" t="str">
        <f>IF(TRIM(K344)="","",LOOKUP(K344, Datos!$L$8:$L$33,Datos!$K$8:$K$33))</f>
        <v/>
      </c>
      <c r="N344" s="5"/>
      <c r="O344" s="6"/>
      <c r="P344" s="6"/>
      <c r="Q344" s="7"/>
      <c r="R344" s="7"/>
      <c r="S344" s="61">
        <f>SUM(R344:R348)</f>
        <v>0</v>
      </c>
      <c r="T344" s="64"/>
      <c r="U344" s="67"/>
      <c r="V344" s="29" t="str">
        <f>IF(TRIM(J344)="","",IF(AND(N344="SI", G344="CUARTO NIVEL PHD"),1.5,IF(AND(N344="SI",G344="CUARTO NIVEL MAESTRIA"),1,0)))</f>
        <v/>
      </c>
    </row>
    <row r="345" spans="1:22" s="8" customFormat="1" ht="27.95" customHeight="1" x14ac:dyDescent="0.25">
      <c r="A345" s="56"/>
      <c r="B345" s="59"/>
      <c r="C345" s="59"/>
      <c r="D345" s="59"/>
      <c r="E345" s="59"/>
      <c r="F345" s="59"/>
      <c r="G345" s="59"/>
      <c r="H345" s="59"/>
      <c r="I345" s="9"/>
      <c r="J345" s="9"/>
      <c r="K345" s="49"/>
      <c r="L345" s="10" t="str">
        <f>IF(TRIM(K345)="","",LOOKUP(K345,Datos!$L$8:$L$33,Datos!$J$8:$J$33))</f>
        <v/>
      </c>
      <c r="M345" s="10" t="str">
        <f>IF(TRIM(K345)="","",LOOKUP(K345, Datos!$L$8:$L$33,Datos!$K$8:$K$33))</f>
        <v/>
      </c>
      <c r="N345" s="11"/>
      <c r="O345" s="12"/>
      <c r="P345" s="12"/>
      <c r="Q345" s="10"/>
      <c r="R345" s="10"/>
      <c r="S345" s="62"/>
      <c r="T345" s="65"/>
      <c r="U345" s="68"/>
      <c r="V345" s="30" t="str">
        <f>IF(TRIM(J345)="","",IF(AND(N345="SI", G344="CUARTO NIVEL PHD"),1.5,IF(AND(N345="SI",G344="CUARTO NIVEL MAESTRIA"),1,0)))</f>
        <v/>
      </c>
    </row>
    <row r="346" spans="1:22" s="8" customFormat="1" ht="27.95" customHeight="1" x14ac:dyDescent="0.25">
      <c r="A346" s="56"/>
      <c r="B346" s="59"/>
      <c r="C346" s="59"/>
      <c r="D346" s="59"/>
      <c r="E346" s="59"/>
      <c r="F346" s="59"/>
      <c r="G346" s="59"/>
      <c r="H346" s="59"/>
      <c r="I346" s="13"/>
      <c r="J346" s="13"/>
      <c r="K346" s="49"/>
      <c r="L346" s="10" t="str">
        <f>IF(TRIM(K346)="","",LOOKUP(K346,Datos!$L$8:$L$33,Datos!$J$8:$J$33))</f>
        <v/>
      </c>
      <c r="M346" s="10" t="str">
        <f>IF(TRIM(K346)="","",LOOKUP(K346, Datos!$L$8:$L$33,Datos!$K$8:$K$33))</f>
        <v/>
      </c>
      <c r="N346" s="14"/>
      <c r="O346" s="15"/>
      <c r="P346" s="15"/>
      <c r="Q346" s="16"/>
      <c r="R346" s="16"/>
      <c r="S346" s="62"/>
      <c r="T346" s="65"/>
      <c r="U346" s="69"/>
      <c r="V346" s="30" t="str">
        <f>IF(TRIM(J346)="","",IF(AND(N346="SI", G344="CUARTO NIVEL PHD"),1.5,IF(AND(N346="SI",G344="CUARTO NIVEL MAESTRIA"),1,0)))</f>
        <v/>
      </c>
    </row>
    <row r="347" spans="1:22" s="8" customFormat="1" ht="27.95" customHeight="1" x14ac:dyDescent="0.25">
      <c r="A347" s="56"/>
      <c r="B347" s="59"/>
      <c r="C347" s="59"/>
      <c r="D347" s="59"/>
      <c r="E347" s="59"/>
      <c r="F347" s="59"/>
      <c r="G347" s="59"/>
      <c r="H347" s="59"/>
      <c r="I347" s="13"/>
      <c r="J347" s="13"/>
      <c r="K347" s="50"/>
      <c r="L347" s="10" t="str">
        <f>IF(TRIM(K347)="","",LOOKUP(K347,Datos!$L$8:$L$33,Datos!$J$8:$J$33))</f>
        <v/>
      </c>
      <c r="M347" s="10" t="str">
        <f>IF(TRIM(K347)="","",LOOKUP(K347, Datos!$L$8:$L$33,Datos!$K$8:$K$33))</f>
        <v/>
      </c>
      <c r="N347" s="14"/>
      <c r="O347" s="15"/>
      <c r="P347" s="15"/>
      <c r="Q347" s="16"/>
      <c r="R347" s="16"/>
      <c r="S347" s="62"/>
      <c r="T347" s="65"/>
      <c r="U347" s="69"/>
      <c r="V347" s="30" t="str">
        <f>IF(TRIM(J347)="","",IF(AND(N347="SI", G344="CUARTO NIVEL PHD"),1.5,IF(AND(N347="SI",G344="CUARTO NIVEL MAESTRIA"),1,0)))</f>
        <v/>
      </c>
    </row>
    <row r="348" spans="1:22" s="8" customFormat="1" ht="27.95" customHeight="1" thickBot="1" x14ac:dyDescent="0.3">
      <c r="A348" s="57"/>
      <c r="B348" s="60"/>
      <c r="C348" s="60"/>
      <c r="D348" s="60"/>
      <c r="E348" s="60"/>
      <c r="F348" s="60"/>
      <c r="G348" s="60"/>
      <c r="H348" s="60"/>
      <c r="I348" s="17"/>
      <c r="J348" s="17"/>
      <c r="K348" s="51"/>
      <c r="L348" s="18" t="str">
        <f>IF(TRIM(K348)="","",LOOKUP(K348,Datos!$L$8:$L$33,Datos!$J$8:$J$33))</f>
        <v/>
      </c>
      <c r="M348" s="18" t="str">
        <f>IF(TRIM(K348)="","",LOOKUP(K348, Datos!$L$8:$L$33,Datos!$K$8:$K$33))</f>
        <v/>
      </c>
      <c r="N348" s="19"/>
      <c r="O348" s="20"/>
      <c r="P348" s="20"/>
      <c r="Q348" s="18"/>
      <c r="R348" s="18"/>
      <c r="S348" s="63"/>
      <c r="T348" s="66"/>
      <c r="U348" s="70"/>
      <c r="V348" s="31" t="str">
        <f>IF(TRIM(J348)="","",IF(AND(N348="SI", G344="CUARTO NIVEL PHD"),1.5,IF(AND(N348="SI",G344="CUARTO NIVEL MAESTRIA"),1,0)))</f>
        <v/>
      </c>
    </row>
    <row r="349" spans="1:22" s="8" customFormat="1" ht="27.95" customHeight="1" x14ac:dyDescent="0.25">
      <c r="A349" s="55" t="s">
        <v>164</v>
      </c>
      <c r="B349" s="58"/>
      <c r="C349" s="58"/>
      <c r="D349" s="58"/>
      <c r="E349" s="58"/>
      <c r="F349" s="58"/>
      <c r="G349" s="58"/>
      <c r="H349" s="58"/>
      <c r="I349" s="3"/>
      <c r="J349" s="3"/>
      <c r="K349" s="48"/>
      <c r="L349" s="4" t="str">
        <f>IF(TRIM(K349)="","",LOOKUP(K349,Datos!$L$8:$L$33,Datos!$J$8:$J$33))</f>
        <v/>
      </c>
      <c r="M349" s="4" t="str">
        <f>IF(TRIM(K349)="","",LOOKUP(K349, Datos!$L$8:$L$33,Datos!$K$8:$K$33))</f>
        <v/>
      </c>
      <c r="N349" s="5"/>
      <c r="O349" s="6"/>
      <c r="P349" s="6"/>
      <c r="Q349" s="7"/>
      <c r="R349" s="7"/>
      <c r="S349" s="61">
        <f>SUM(R349:R353)</f>
        <v>0</v>
      </c>
      <c r="T349" s="64"/>
      <c r="U349" s="67"/>
      <c r="V349" s="29" t="str">
        <f>IF(TRIM(J349)="","",IF(AND(N349="SI", G349="CUARTO NIVEL PHD"),1.5,IF(AND(N349="SI",G349="CUARTO NIVEL MAESTRIA"),1,0)))</f>
        <v/>
      </c>
    </row>
    <row r="350" spans="1:22" s="8" customFormat="1" ht="27.95" customHeight="1" x14ac:dyDescent="0.25">
      <c r="A350" s="56"/>
      <c r="B350" s="59"/>
      <c r="C350" s="59"/>
      <c r="D350" s="59"/>
      <c r="E350" s="59"/>
      <c r="F350" s="59"/>
      <c r="G350" s="59"/>
      <c r="H350" s="59"/>
      <c r="I350" s="9"/>
      <c r="J350" s="9"/>
      <c r="K350" s="49"/>
      <c r="L350" s="10" t="str">
        <f>IF(TRIM(K350)="","",LOOKUP(K350,Datos!$L$8:$L$33,Datos!$J$8:$J$33))</f>
        <v/>
      </c>
      <c r="M350" s="10" t="str">
        <f>IF(TRIM(K350)="","",LOOKUP(K350, Datos!$L$8:$L$33,Datos!$K$8:$K$33))</f>
        <v/>
      </c>
      <c r="N350" s="11"/>
      <c r="O350" s="12"/>
      <c r="P350" s="12"/>
      <c r="Q350" s="10"/>
      <c r="R350" s="10"/>
      <c r="S350" s="62"/>
      <c r="T350" s="65"/>
      <c r="U350" s="68"/>
      <c r="V350" s="30" t="str">
        <f>IF(TRIM(J350)="","",IF(AND(N350="SI", G349="CUARTO NIVEL PHD"),1.5,IF(AND(N350="SI",G349="CUARTO NIVEL MAESTRIA"),1,0)))</f>
        <v/>
      </c>
    </row>
    <row r="351" spans="1:22" s="8" customFormat="1" ht="27.95" customHeight="1" x14ac:dyDescent="0.25">
      <c r="A351" s="56"/>
      <c r="B351" s="59"/>
      <c r="C351" s="59"/>
      <c r="D351" s="59"/>
      <c r="E351" s="59"/>
      <c r="F351" s="59"/>
      <c r="G351" s="59"/>
      <c r="H351" s="59"/>
      <c r="I351" s="13"/>
      <c r="J351" s="13"/>
      <c r="K351" s="49"/>
      <c r="L351" s="10" t="str">
        <f>IF(TRIM(K351)="","",LOOKUP(K351,Datos!$L$8:$L$33,Datos!$J$8:$J$33))</f>
        <v/>
      </c>
      <c r="M351" s="10" t="str">
        <f>IF(TRIM(K351)="","",LOOKUP(K351, Datos!$L$8:$L$33,Datos!$K$8:$K$33))</f>
        <v/>
      </c>
      <c r="N351" s="14"/>
      <c r="O351" s="15"/>
      <c r="P351" s="15"/>
      <c r="Q351" s="16"/>
      <c r="R351" s="16"/>
      <c r="S351" s="62"/>
      <c r="T351" s="65"/>
      <c r="U351" s="69"/>
      <c r="V351" s="30" t="str">
        <f>IF(TRIM(J351)="","",IF(AND(N351="SI", G349="CUARTO NIVEL PHD"),1.5,IF(AND(N351="SI",G349="CUARTO NIVEL MAESTRIA"),1,0)))</f>
        <v/>
      </c>
    </row>
    <row r="352" spans="1:22" s="8" customFormat="1" ht="27.95" customHeight="1" x14ac:dyDescent="0.25">
      <c r="A352" s="56"/>
      <c r="B352" s="59"/>
      <c r="C352" s="59"/>
      <c r="D352" s="59"/>
      <c r="E352" s="59"/>
      <c r="F352" s="59"/>
      <c r="G352" s="59"/>
      <c r="H352" s="59"/>
      <c r="I352" s="13"/>
      <c r="J352" s="13"/>
      <c r="K352" s="50"/>
      <c r="L352" s="10" t="str">
        <f>IF(TRIM(K352)="","",LOOKUP(K352,Datos!$L$8:$L$33,Datos!$J$8:$J$33))</f>
        <v/>
      </c>
      <c r="M352" s="10" t="str">
        <f>IF(TRIM(K352)="","",LOOKUP(K352, Datos!$L$8:$L$33,Datos!$K$8:$K$33))</f>
        <v/>
      </c>
      <c r="N352" s="14"/>
      <c r="O352" s="15"/>
      <c r="P352" s="15"/>
      <c r="Q352" s="16"/>
      <c r="R352" s="16"/>
      <c r="S352" s="62"/>
      <c r="T352" s="65"/>
      <c r="U352" s="69"/>
      <c r="V352" s="30" t="str">
        <f>IF(TRIM(J352)="","",IF(AND(N352="SI", G349="CUARTO NIVEL PHD"),1.5,IF(AND(N352="SI",G349="CUARTO NIVEL MAESTRIA"),1,0)))</f>
        <v/>
      </c>
    </row>
    <row r="353" spans="1:22" s="8" customFormat="1" ht="27.95" customHeight="1" thickBot="1" x14ac:dyDescent="0.3">
      <c r="A353" s="57"/>
      <c r="B353" s="60"/>
      <c r="C353" s="60"/>
      <c r="D353" s="60"/>
      <c r="E353" s="60"/>
      <c r="F353" s="60"/>
      <c r="G353" s="60"/>
      <c r="H353" s="60"/>
      <c r="I353" s="17"/>
      <c r="J353" s="17"/>
      <c r="K353" s="51"/>
      <c r="L353" s="18" t="str">
        <f>IF(TRIM(K353)="","",LOOKUP(K353,Datos!$L$8:$L$33,Datos!$J$8:$J$33))</f>
        <v/>
      </c>
      <c r="M353" s="18" t="str">
        <f>IF(TRIM(K353)="","",LOOKUP(K353, Datos!$L$8:$L$33,Datos!$K$8:$K$33))</f>
        <v/>
      </c>
      <c r="N353" s="19"/>
      <c r="O353" s="20"/>
      <c r="P353" s="20"/>
      <c r="Q353" s="18"/>
      <c r="R353" s="18"/>
      <c r="S353" s="63"/>
      <c r="T353" s="66"/>
      <c r="U353" s="70"/>
      <c r="V353" s="31" t="str">
        <f>IF(TRIM(J353)="","",IF(AND(N353="SI", G349="CUARTO NIVEL PHD"),1.5,IF(AND(N353="SI",G349="CUARTO NIVEL MAESTRIA"),1,0)))</f>
        <v/>
      </c>
    </row>
    <row r="354" spans="1:22" s="8" customFormat="1" ht="27.95" customHeight="1" x14ac:dyDescent="0.25">
      <c r="A354" s="55" t="s">
        <v>165</v>
      </c>
      <c r="B354" s="58"/>
      <c r="C354" s="58"/>
      <c r="D354" s="58"/>
      <c r="E354" s="58"/>
      <c r="F354" s="58"/>
      <c r="G354" s="58"/>
      <c r="H354" s="58"/>
      <c r="I354" s="3"/>
      <c r="J354" s="3"/>
      <c r="K354" s="48"/>
      <c r="L354" s="4" t="str">
        <f>IF(TRIM(K354)="","",LOOKUP(K354,Datos!$L$8:$L$33,Datos!$J$8:$J$33))</f>
        <v/>
      </c>
      <c r="M354" s="4" t="str">
        <f>IF(TRIM(K354)="","",LOOKUP(K354, Datos!$L$8:$L$33,Datos!$K$8:$K$33))</f>
        <v/>
      </c>
      <c r="N354" s="5"/>
      <c r="O354" s="6"/>
      <c r="P354" s="6"/>
      <c r="Q354" s="7"/>
      <c r="R354" s="7"/>
      <c r="S354" s="61">
        <f>SUM(R354:R358)</f>
        <v>0</v>
      </c>
      <c r="T354" s="64"/>
      <c r="U354" s="67"/>
      <c r="V354" s="29" t="str">
        <f>IF(TRIM(J354)="","",IF(AND(N354="SI", G354="CUARTO NIVEL PHD"),1.5,IF(AND(N354="SI",G354="CUARTO NIVEL MAESTRIA"),1,0)))</f>
        <v/>
      </c>
    </row>
    <row r="355" spans="1:22" s="8" customFormat="1" ht="27.95" customHeight="1" x14ac:dyDescent="0.25">
      <c r="A355" s="56"/>
      <c r="B355" s="59"/>
      <c r="C355" s="59"/>
      <c r="D355" s="59"/>
      <c r="E355" s="59"/>
      <c r="F355" s="59"/>
      <c r="G355" s="59"/>
      <c r="H355" s="59"/>
      <c r="I355" s="9"/>
      <c r="J355" s="9"/>
      <c r="K355" s="49"/>
      <c r="L355" s="10" t="str">
        <f>IF(TRIM(K355)="","",LOOKUP(K355,Datos!$L$8:$L$33,Datos!$J$8:$J$33))</f>
        <v/>
      </c>
      <c r="M355" s="10" t="str">
        <f>IF(TRIM(K355)="","",LOOKUP(K355, Datos!$L$8:$L$33,Datos!$K$8:$K$33))</f>
        <v/>
      </c>
      <c r="N355" s="11"/>
      <c r="O355" s="12"/>
      <c r="P355" s="12"/>
      <c r="Q355" s="10"/>
      <c r="R355" s="10"/>
      <c r="S355" s="62"/>
      <c r="T355" s="65"/>
      <c r="U355" s="68"/>
      <c r="V355" s="30" t="str">
        <f>IF(TRIM(J355)="","",IF(AND(N355="SI", G354="CUARTO NIVEL PHD"),1.5,IF(AND(N355="SI",G354="CUARTO NIVEL MAESTRIA"),1,0)))</f>
        <v/>
      </c>
    </row>
    <row r="356" spans="1:22" s="8" customFormat="1" ht="27.95" customHeight="1" x14ac:dyDescent="0.25">
      <c r="A356" s="56"/>
      <c r="B356" s="59"/>
      <c r="C356" s="59"/>
      <c r="D356" s="59"/>
      <c r="E356" s="59"/>
      <c r="F356" s="59"/>
      <c r="G356" s="59"/>
      <c r="H356" s="59"/>
      <c r="I356" s="13"/>
      <c r="J356" s="13"/>
      <c r="K356" s="49"/>
      <c r="L356" s="10" t="str">
        <f>IF(TRIM(K356)="","",LOOKUP(K356,Datos!$L$8:$L$33,Datos!$J$8:$J$33))</f>
        <v/>
      </c>
      <c r="M356" s="10" t="str">
        <f>IF(TRIM(K356)="","",LOOKUP(K356, Datos!$L$8:$L$33,Datos!$K$8:$K$33))</f>
        <v/>
      </c>
      <c r="N356" s="14"/>
      <c r="O356" s="15"/>
      <c r="P356" s="15"/>
      <c r="Q356" s="16"/>
      <c r="R356" s="16"/>
      <c r="S356" s="62"/>
      <c r="T356" s="65"/>
      <c r="U356" s="69"/>
      <c r="V356" s="30" t="str">
        <f>IF(TRIM(J356)="","",IF(AND(N356="SI", G354="CUARTO NIVEL PHD"),1.5,IF(AND(N356="SI",G354="CUARTO NIVEL MAESTRIA"),1,0)))</f>
        <v/>
      </c>
    </row>
    <row r="357" spans="1:22" s="8" customFormat="1" ht="27.95" customHeight="1" x14ac:dyDescent="0.25">
      <c r="A357" s="56"/>
      <c r="B357" s="59"/>
      <c r="C357" s="59"/>
      <c r="D357" s="59"/>
      <c r="E357" s="59"/>
      <c r="F357" s="59"/>
      <c r="G357" s="59"/>
      <c r="H357" s="59"/>
      <c r="I357" s="13"/>
      <c r="J357" s="13"/>
      <c r="K357" s="50"/>
      <c r="L357" s="10" t="str">
        <f>IF(TRIM(K357)="","",LOOKUP(K357,Datos!$L$8:$L$33,Datos!$J$8:$J$33))</f>
        <v/>
      </c>
      <c r="M357" s="10" t="str">
        <f>IF(TRIM(K357)="","",LOOKUP(K357, Datos!$L$8:$L$33,Datos!$K$8:$K$33))</f>
        <v/>
      </c>
      <c r="N357" s="14"/>
      <c r="O357" s="15"/>
      <c r="P357" s="15"/>
      <c r="Q357" s="16"/>
      <c r="R357" s="16"/>
      <c r="S357" s="62"/>
      <c r="T357" s="65"/>
      <c r="U357" s="69"/>
      <c r="V357" s="30" t="str">
        <f>IF(TRIM(J357)="","",IF(AND(N357="SI", G354="CUARTO NIVEL PHD"),1.5,IF(AND(N357="SI",G354="CUARTO NIVEL MAESTRIA"),1,0)))</f>
        <v/>
      </c>
    </row>
    <row r="358" spans="1:22" s="8" customFormat="1" ht="27.95" customHeight="1" thickBot="1" x14ac:dyDescent="0.3">
      <c r="A358" s="57"/>
      <c r="B358" s="60"/>
      <c r="C358" s="60"/>
      <c r="D358" s="60"/>
      <c r="E358" s="60"/>
      <c r="F358" s="60"/>
      <c r="G358" s="60"/>
      <c r="H358" s="60"/>
      <c r="I358" s="17"/>
      <c r="J358" s="17"/>
      <c r="K358" s="51"/>
      <c r="L358" s="18" t="str">
        <f>IF(TRIM(K358)="","",LOOKUP(K358,Datos!$L$8:$L$33,Datos!$J$8:$J$33))</f>
        <v/>
      </c>
      <c r="M358" s="18" t="str">
        <f>IF(TRIM(K358)="","",LOOKUP(K358, Datos!$L$8:$L$33,Datos!$K$8:$K$33))</f>
        <v/>
      </c>
      <c r="N358" s="19"/>
      <c r="O358" s="20"/>
      <c r="P358" s="20"/>
      <c r="Q358" s="18"/>
      <c r="R358" s="18"/>
      <c r="S358" s="63"/>
      <c r="T358" s="66"/>
      <c r="U358" s="70"/>
      <c r="V358" s="31" t="str">
        <f>IF(TRIM(J358)="","",IF(AND(N358="SI", G354="CUARTO NIVEL PHD"),1.5,IF(AND(N358="SI",G354="CUARTO NIVEL MAESTRIA"),1,0)))</f>
        <v/>
      </c>
    </row>
    <row r="359" spans="1:22" s="8" customFormat="1" ht="27.95" customHeight="1" x14ac:dyDescent="0.25">
      <c r="A359" s="55" t="s">
        <v>166</v>
      </c>
      <c r="B359" s="58"/>
      <c r="C359" s="58"/>
      <c r="D359" s="58"/>
      <c r="E359" s="58"/>
      <c r="F359" s="58"/>
      <c r="G359" s="58"/>
      <c r="H359" s="58"/>
      <c r="I359" s="3"/>
      <c r="J359" s="3"/>
      <c r="K359" s="48"/>
      <c r="L359" s="4" t="str">
        <f>IF(TRIM(K359)="","",LOOKUP(K359,Datos!$L$8:$L$33,Datos!$J$8:$J$33))</f>
        <v/>
      </c>
      <c r="M359" s="4" t="str">
        <f>IF(TRIM(K359)="","",LOOKUP(K359, Datos!$L$8:$L$33,Datos!$K$8:$K$33))</f>
        <v/>
      </c>
      <c r="N359" s="5"/>
      <c r="O359" s="6"/>
      <c r="P359" s="6"/>
      <c r="Q359" s="7"/>
      <c r="R359" s="7"/>
      <c r="S359" s="61">
        <f>SUM(R359:R363)</f>
        <v>0</v>
      </c>
      <c r="T359" s="64"/>
      <c r="U359" s="67"/>
      <c r="V359" s="29" t="str">
        <f>IF(TRIM(J359)="","",IF(AND(N359="SI", G359="CUARTO NIVEL PHD"),1.5,IF(AND(N359="SI",G359="CUARTO NIVEL MAESTRIA"),1,0)))</f>
        <v/>
      </c>
    </row>
    <row r="360" spans="1:22" s="8" customFormat="1" ht="27.95" customHeight="1" x14ac:dyDescent="0.25">
      <c r="A360" s="56"/>
      <c r="B360" s="59"/>
      <c r="C360" s="59"/>
      <c r="D360" s="59"/>
      <c r="E360" s="59"/>
      <c r="F360" s="59"/>
      <c r="G360" s="59"/>
      <c r="H360" s="59"/>
      <c r="I360" s="9"/>
      <c r="J360" s="9"/>
      <c r="K360" s="49"/>
      <c r="L360" s="10" t="str">
        <f>IF(TRIM(K360)="","",LOOKUP(K360,Datos!$L$8:$L$33,Datos!$J$8:$J$33))</f>
        <v/>
      </c>
      <c r="M360" s="10" t="str">
        <f>IF(TRIM(K360)="","",LOOKUP(K360, Datos!$L$8:$L$33,Datos!$K$8:$K$33))</f>
        <v/>
      </c>
      <c r="N360" s="11"/>
      <c r="O360" s="12"/>
      <c r="P360" s="12"/>
      <c r="Q360" s="10"/>
      <c r="R360" s="10"/>
      <c r="S360" s="62"/>
      <c r="T360" s="65"/>
      <c r="U360" s="68"/>
      <c r="V360" s="30" t="str">
        <f>IF(TRIM(J360)="","",IF(AND(N360="SI", G359="CUARTO NIVEL PHD"),1.5,IF(AND(N360="SI",G359="CUARTO NIVEL MAESTRIA"),1,0)))</f>
        <v/>
      </c>
    </row>
    <row r="361" spans="1:22" s="8" customFormat="1" ht="27.95" customHeight="1" x14ac:dyDescent="0.25">
      <c r="A361" s="56"/>
      <c r="B361" s="59"/>
      <c r="C361" s="59"/>
      <c r="D361" s="59"/>
      <c r="E361" s="59"/>
      <c r="F361" s="59"/>
      <c r="G361" s="59"/>
      <c r="H361" s="59"/>
      <c r="I361" s="13"/>
      <c r="J361" s="13"/>
      <c r="K361" s="49"/>
      <c r="L361" s="10" t="str">
        <f>IF(TRIM(K361)="","",LOOKUP(K361,Datos!$L$8:$L$33,Datos!$J$8:$J$33))</f>
        <v/>
      </c>
      <c r="M361" s="10" t="str">
        <f>IF(TRIM(K361)="","",LOOKUP(K361, Datos!$L$8:$L$33,Datos!$K$8:$K$33))</f>
        <v/>
      </c>
      <c r="N361" s="14"/>
      <c r="O361" s="15"/>
      <c r="P361" s="15"/>
      <c r="Q361" s="16"/>
      <c r="R361" s="16"/>
      <c r="S361" s="62"/>
      <c r="T361" s="65"/>
      <c r="U361" s="69"/>
      <c r="V361" s="30" t="str">
        <f>IF(TRIM(J361)="","",IF(AND(N361="SI", G359="CUARTO NIVEL PHD"),1.5,IF(AND(N361="SI",G359="CUARTO NIVEL MAESTRIA"),1,0)))</f>
        <v/>
      </c>
    </row>
    <row r="362" spans="1:22" s="8" customFormat="1" ht="27.95" customHeight="1" x14ac:dyDescent="0.25">
      <c r="A362" s="56"/>
      <c r="B362" s="59"/>
      <c r="C362" s="59"/>
      <c r="D362" s="59"/>
      <c r="E362" s="59"/>
      <c r="F362" s="59"/>
      <c r="G362" s="59"/>
      <c r="H362" s="59"/>
      <c r="I362" s="13"/>
      <c r="J362" s="13"/>
      <c r="K362" s="50"/>
      <c r="L362" s="10" t="str">
        <f>IF(TRIM(K362)="","",LOOKUP(K362,Datos!$L$8:$L$33,Datos!$J$8:$J$33))</f>
        <v/>
      </c>
      <c r="M362" s="10" t="str">
        <f>IF(TRIM(K362)="","",LOOKUP(K362, Datos!$L$8:$L$33,Datos!$K$8:$K$33))</f>
        <v/>
      </c>
      <c r="N362" s="14"/>
      <c r="O362" s="15"/>
      <c r="P362" s="15"/>
      <c r="Q362" s="16"/>
      <c r="R362" s="16"/>
      <c r="S362" s="62"/>
      <c r="T362" s="65"/>
      <c r="U362" s="69"/>
      <c r="V362" s="30" t="str">
        <f>IF(TRIM(J362)="","",IF(AND(N362="SI", G359="CUARTO NIVEL PHD"),1.5,IF(AND(N362="SI",G359="CUARTO NIVEL MAESTRIA"),1,0)))</f>
        <v/>
      </c>
    </row>
    <row r="363" spans="1:22" s="8" customFormat="1" ht="27.95" customHeight="1" thickBot="1" x14ac:dyDescent="0.3">
      <c r="A363" s="57"/>
      <c r="B363" s="60"/>
      <c r="C363" s="60"/>
      <c r="D363" s="60"/>
      <c r="E363" s="60"/>
      <c r="F363" s="60"/>
      <c r="G363" s="60"/>
      <c r="H363" s="60"/>
      <c r="I363" s="17"/>
      <c r="J363" s="17"/>
      <c r="K363" s="51"/>
      <c r="L363" s="18" t="str">
        <f>IF(TRIM(K363)="","",LOOKUP(K363,Datos!$L$8:$L$33,Datos!$J$8:$J$33))</f>
        <v/>
      </c>
      <c r="M363" s="18" t="str">
        <f>IF(TRIM(K363)="","",LOOKUP(K363, Datos!$L$8:$L$33,Datos!$K$8:$K$33))</f>
        <v/>
      </c>
      <c r="N363" s="19"/>
      <c r="O363" s="20"/>
      <c r="P363" s="20"/>
      <c r="Q363" s="18"/>
      <c r="R363" s="18"/>
      <c r="S363" s="63"/>
      <c r="T363" s="66"/>
      <c r="U363" s="70"/>
      <c r="V363" s="31" t="str">
        <f>IF(TRIM(J363)="","",IF(AND(N363="SI", G359="CUARTO NIVEL PHD"),1.5,IF(AND(N363="SI",G359="CUARTO NIVEL MAESTRIA"),1,0)))</f>
        <v/>
      </c>
    </row>
    <row r="364" spans="1:22" s="8" customFormat="1" ht="27.95" customHeight="1" x14ac:dyDescent="0.25">
      <c r="A364" s="55" t="s">
        <v>167</v>
      </c>
      <c r="B364" s="58"/>
      <c r="C364" s="58"/>
      <c r="D364" s="58"/>
      <c r="E364" s="58"/>
      <c r="F364" s="58"/>
      <c r="G364" s="58"/>
      <c r="H364" s="58"/>
      <c r="I364" s="3"/>
      <c r="J364" s="3"/>
      <c r="K364" s="48"/>
      <c r="L364" s="4" t="str">
        <f>IF(TRIM(K364)="","",LOOKUP(K364,Datos!$L$8:$L$33,Datos!$J$8:$J$33))</f>
        <v/>
      </c>
      <c r="M364" s="4" t="str">
        <f>IF(TRIM(K364)="","",LOOKUP(K364, Datos!$L$8:$L$33,Datos!$K$8:$K$33))</f>
        <v/>
      </c>
      <c r="N364" s="5"/>
      <c r="O364" s="6"/>
      <c r="P364" s="6"/>
      <c r="Q364" s="7"/>
      <c r="R364" s="7"/>
      <c r="S364" s="61">
        <f>SUM(R364:R368)</f>
        <v>0</v>
      </c>
      <c r="T364" s="64"/>
      <c r="U364" s="67"/>
      <c r="V364" s="29" t="str">
        <f>IF(TRIM(J364)="","",IF(AND(N364="SI", G364="CUARTO NIVEL PHD"),1.5,IF(AND(N364="SI",G364="CUARTO NIVEL MAESTRIA"),1,0)))</f>
        <v/>
      </c>
    </row>
    <row r="365" spans="1:22" s="8" customFormat="1" ht="27.95" customHeight="1" x14ac:dyDescent="0.25">
      <c r="A365" s="56"/>
      <c r="B365" s="59"/>
      <c r="C365" s="59"/>
      <c r="D365" s="59"/>
      <c r="E365" s="59"/>
      <c r="F365" s="59"/>
      <c r="G365" s="59"/>
      <c r="H365" s="59"/>
      <c r="I365" s="9"/>
      <c r="J365" s="9"/>
      <c r="K365" s="49"/>
      <c r="L365" s="10" t="str">
        <f>IF(TRIM(K365)="","",LOOKUP(K365,Datos!$L$8:$L$33,Datos!$J$8:$J$33))</f>
        <v/>
      </c>
      <c r="M365" s="10" t="str">
        <f>IF(TRIM(K365)="","",LOOKUP(K365, Datos!$L$8:$L$33,Datos!$K$8:$K$33))</f>
        <v/>
      </c>
      <c r="N365" s="11"/>
      <c r="O365" s="12"/>
      <c r="P365" s="12"/>
      <c r="Q365" s="10"/>
      <c r="R365" s="10"/>
      <c r="S365" s="62"/>
      <c r="T365" s="65"/>
      <c r="U365" s="68"/>
      <c r="V365" s="30" t="str">
        <f>IF(TRIM(J365)="","",IF(AND(N365="SI", G364="CUARTO NIVEL PHD"),1.5,IF(AND(N365="SI",G364="CUARTO NIVEL MAESTRIA"),1,0)))</f>
        <v/>
      </c>
    </row>
    <row r="366" spans="1:22" s="8" customFormat="1" ht="27.95" customHeight="1" x14ac:dyDescent="0.25">
      <c r="A366" s="56"/>
      <c r="B366" s="59"/>
      <c r="C366" s="59"/>
      <c r="D366" s="59"/>
      <c r="E366" s="59"/>
      <c r="F366" s="59"/>
      <c r="G366" s="59"/>
      <c r="H366" s="59"/>
      <c r="I366" s="13"/>
      <c r="J366" s="13"/>
      <c r="K366" s="49"/>
      <c r="L366" s="10" t="str">
        <f>IF(TRIM(K366)="","",LOOKUP(K366,Datos!$L$8:$L$33,Datos!$J$8:$J$33))</f>
        <v/>
      </c>
      <c r="M366" s="10" t="str">
        <f>IF(TRIM(K366)="","",LOOKUP(K366, Datos!$L$8:$L$33,Datos!$K$8:$K$33))</f>
        <v/>
      </c>
      <c r="N366" s="14"/>
      <c r="O366" s="15"/>
      <c r="P366" s="15"/>
      <c r="Q366" s="16"/>
      <c r="R366" s="16"/>
      <c r="S366" s="62"/>
      <c r="T366" s="65"/>
      <c r="U366" s="69"/>
      <c r="V366" s="30" t="str">
        <f>IF(TRIM(J366)="","",IF(AND(N366="SI", G364="CUARTO NIVEL PHD"),1.5,IF(AND(N366="SI",G364="CUARTO NIVEL MAESTRIA"),1,0)))</f>
        <v/>
      </c>
    </row>
    <row r="367" spans="1:22" s="8" customFormat="1" ht="27.95" customHeight="1" x14ac:dyDescent="0.25">
      <c r="A367" s="56"/>
      <c r="B367" s="59"/>
      <c r="C367" s="59"/>
      <c r="D367" s="59"/>
      <c r="E367" s="59"/>
      <c r="F367" s="59"/>
      <c r="G367" s="59"/>
      <c r="H367" s="59"/>
      <c r="I367" s="13"/>
      <c r="J367" s="13"/>
      <c r="K367" s="50"/>
      <c r="L367" s="10" t="str">
        <f>IF(TRIM(K367)="","",LOOKUP(K367,Datos!$L$8:$L$33,Datos!$J$8:$J$33))</f>
        <v/>
      </c>
      <c r="M367" s="10" t="str">
        <f>IF(TRIM(K367)="","",LOOKUP(K367, Datos!$L$8:$L$33,Datos!$K$8:$K$33))</f>
        <v/>
      </c>
      <c r="N367" s="14"/>
      <c r="O367" s="15"/>
      <c r="P367" s="15"/>
      <c r="Q367" s="16"/>
      <c r="R367" s="16"/>
      <c r="S367" s="62"/>
      <c r="T367" s="65"/>
      <c r="U367" s="69"/>
      <c r="V367" s="30" t="str">
        <f>IF(TRIM(J367)="","",IF(AND(N367="SI", G364="CUARTO NIVEL PHD"),1.5,IF(AND(N367="SI",G364="CUARTO NIVEL MAESTRIA"),1,0)))</f>
        <v/>
      </c>
    </row>
    <row r="368" spans="1:22" s="8" customFormat="1" ht="27.95" customHeight="1" thickBot="1" x14ac:dyDescent="0.3">
      <c r="A368" s="57"/>
      <c r="B368" s="60"/>
      <c r="C368" s="60"/>
      <c r="D368" s="60"/>
      <c r="E368" s="60"/>
      <c r="F368" s="60"/>
      <c r="G368" s="60"/>
      <c r="H368" s="60"/>
      <c r="I368" s="17"/>
      <c r="J368" s="17"/>
      <c r="K368" s="51"/>
      <c r="L368" s="18" t="str">
        <f>IF(TRIM(K368)="","",LOOKUP(K368,Datos!$L$8:$L$33,Datos!$J$8:$J$33))</f>
        <v/>
      </c>
      <c r="M368" s="18" t="str">
        <f>IF(TRIM(K368)="","",LOOKUP(K368, Datos!$L$8:$L$33,Datos!$K$8:$K$33))</f>
        <v/>
      </c>
      <c r="N368" s="19"/>
      <c r="O368" s="20"/>
      <c r="P368" s="20"/>
      <c r="Q368" s="18"/>
      <c r="R368" s="18"/>
      <c r="S368" s="63"/>
      <c r="T368" s="66"/>
      <c r="U368" s="70"/>
      <c r="V368" s="31" t="str">
        <f>IF(TRIM(J368)="","",IF(AND(N368="SI", G364="CUARTO NIVEL PHD"),1.5,IF(AND(N368="SI",G364="CUARTO NIVEL MAESTRIA"),1,0)))</f>
        <v/>
      </c>
    </row>
    <row r="369" spans="1:22" s="8" customFormat="1" ht="27.95" customHeight="1" x14ac:dyDescent="0.25">
      <c r="A369" s="55" t="s">
        <v>168</v>
      </c>
      <c r="B369" s="58"/>
      <c r="C369" s="58"/>
      <c r="D369" s="58"/>
      <c r="E369" s="58"/>
      <c r="F369" s="58"/>
      <c r="G369" s="58"/>
      <c r="H369" s="58"/>
      <c r="I369" s="3"/>
      <c r="J369" s="3"/>
      <c r="K369" s="48"/>
      <c r="L369" s="4" t="str">
        <f>IF(TRIM(K369)="","",LOOKUP(K369,Datos!$L$8:$L$33,Datos!$J$8:$J$33))</f>
        <v/>
      </c>
      <c r="M369" s="4" t="str">
        <f>IF(TRIM(K369)="","",LOOKUP(K369, Datos!$L$8:$L$33,Datos!$K$8:$K$33))</f>
        <v/>
      </c>
      <c r="N369" s="5"/>
      <c r="O369" s="6"/>
      <c r="P369" s="6"/>
      <c r="Q369" s="7"/>
      <c r="R369" s="7"/>
      <c r="S369" s="61">
        <f>SUM(R369:R373)</f>
        <v>0</v>
      </c>
      <c r="T369" s="64"/>
      <c r="U369" s="67"/>
      <c r="V369" s="29" t="str">
        <f>IF(TRIM(J369)="","",IF(AND(N369="SI", G369="CUARTO NIVEL PHD"),1.5,IF(AND(N369="SI",G369="CUARTO NIVEL MAESTRIA"),1,0)))</f>
        <v/>
      </c>
    </row>
    <row r="370" spans="1:22" s="8" customFormat="1" ht="27.95" customHeight="1" x14ac:dyDescent="0.25">
      <c r="A370" s="56"/>
      <c r="B370" s="59"/>
      <c r="C370" s="59"/>
      <c r="D370" s="59"/>
      <c r="E370" s="59"/>
      <c r="F370" s="59"/>
      <c r="G370" s="59"/>
      <c r="H370" s="59"/>
      <c r="I370" s="9"/>
      <c r="J370" s="9"/>
      <c r="K370" s="49"/>
      <c r="L370" s="10" t="str">
        <f>IF(TRIM(K370)="","",LOOKUP(K370,Datos!$L$8:$L$33,Datos!$J$8:$J$33))</f>
        <v/>
      </c>
      <c r="M370" s="10" t="str">
        <f>IF(TRIM(K370)="","",LOOKUP(K370, Datos!$L$8:$L$33,Datos!$K$8:$K$33))</f>
        <v/>
      </c>
      <c r="N370" s="11"/>
      <c r="O370" s="12"/>
      <c r="P370" s="12"/>
      <c r="Q370" s="10"/>
      <c r="R370" s="10"/>
      <c r="S370" s="62"/>
      <c r="T370" s="65"/>
      <c r="U370" s="68"/>
      <c r="V370" s="30" t="str">
        <f>IF(TRIM(J370)="","",IF(AND(N370="SI", G369="CUARTO NIVEL PHD"),1.5,IF(AND(N370="SI",G369="CUARTO NIVEL MAESTRIA"),1,0)))</f>
        <v/>
      </c>
    </row>
    <row r="371" spans="1:22" s="8" customFormat="1" ht="27.95" customHeight="1" x14ac:dyDescent="0.25">
      <c r="A371" s="56"/>
      <c r="B371" s="59"/>
      <c r="C371" s="59"/>
      <c r="D371" s="59"/>
      <c r="E371" s="59"/>
      <c r="F371" s="59"/>
      <c r="G371" s="59"/>
      <c r="H371" s="59"/>
      <c r="I371" s="13"/>
      <c r="J371" s="13"/>
      <c r="K371" s="49"/>
      <c r="L371" s="10" t="str">
        <f>IF(TRIM(K371)="","",LOOKUP(K371,Datos!$L$8:$L$33,Datos!$J$8:$J$33))</f>
        <v/>
      </c>
      <c r="M371" s="10" t="str">
        <f>IF(TRIM(K371)="","",LOOKUP(K371, Datos!$L$8:$L$33,Datos!$K$8:$K$33))</f>
        <v/>
      </c>
      <c r="N371" s="14"/>
      <c r="O371" s="15"/>
      <c r="P371" s="15"/>
      <c r="Q371" s="16"/>
      <c r="R371" s="16"/>
      <c r="S371" s="62"/>
      <c r="T371" s="65"/>
      <c r="U371" s="69"/>
      <c r="V371" s="30" t="str">
        <f>IF(TRIM(J371)="","",IF(AND(N371="SI", G369="CUARTO NIVEL PHD"),1.5,IF(AND(N371="SI",G369="CUARTO NIVEL MAESTRIA"),1,0)))</f>
        <v/>
      </c>
    </row>
    <row r="372" spans="1:22" s="8" customFormat="1" ht="27.95" customHeight="1" x14ac:dyDescent="0.25">
      <c r="A372" s="56"/>
      <c r="B372" s="59"/>
      <c r="C372" s="59"/>
      <c r="D372" s="59"/>
      <c r="E372" s="59"/>
      <c r="F372" s="59"/>
      <c r="G372" s="59"/>
      <c r="H372" s="59"/>
      <c r="I372" s="13"/>
      <c r="J372" s="13"/>
      <c r="K372" s="50"/>
      <c r="L372" s="10" t="str">
        <f>IF(TRIM(K372)="","",LOOKUP(K372,Datos!$L$8:$L$33,Datos!$J$8:$J$33))</f>
        <v/>
      </c>
      <c r="M372" s="10" t="str">
        <f>IF(TRIM(K372)="","",LOOKUP(K372, Datos!$L$8:$L$33,Datos!$K$8:$K$33))</f>
        <v/>
      </c>
      <c r="N372" s="14"/>
      <c r="O372" s="15"/>
      <c r="P372" s="15"/>
      <c r="Q372" s="16"/>
      <c r="R372" s="16"/>
      <c r="S372" s="62"/>
      <c r="T372" s="65"/>
      <c r="U372" s="69"/>
      <c r="V372" s="30" t="str">
        <f>IF(TRIM(J372)="","",IF(AND(N372="SI", G369="CUARTO NIVEL PHD"),1.5,IF(AND(N372="SI",G369="CUARTO NIVEL MAESTRIA"),1,0)))</f>
        <v/>
      </c>
    </row>
    <row r="373" spans="1:22" s="8" customFormat="1" ht="27.95" customHeight="1" thickBot="1" x14ac:dyDescent="0.3">
      <c r="A373" s="57"/>
      <c r="B373" s="60"/>
      <c r="C373" s="60"/>
      <c r="D373" s="60"/>
      <c r="E373" s="60"/>
      <c r="F373" s="60"/>
      <c r="G373" s="60"/>
      <c r="H373" s="60"/>
      <c r="I373" s="17"/>
      <c r="J373" s="17"/>
      <c r="K373" s="51"/>
      <c r="L373" s="18" t="str">
        <f>IF(TRIM(K373)="","",LOOKUP(K373,Datos!$L$8:$L$33,Datos!$J$8:$J$33))</f>
        <v/>
      </c>
      <c r="M373" s="18" t="str">
        <f>IF(TRIM(K373)="","",LOOKUP(K373, Datos!$L$8:$L$33,Datos!$K$8:$K$33))</f>
        <v/>
      </c>
      <c r="N373" s="19"/>
      <c r="O373" s="20"/>
      <c r="P373" s="20"/>
      <c r="Q373" s="18"/>
      <c r="R373" s="18"/>
      <c r="S373" s="63"/>
      <c r="T373" s="66"/>
      <c r="U373" s="70"/>
      <c r="V373" s="31" t="str">
        <f>IF(TRIM(J373)="","",IF(AND(N373="SI", G369="CUARTO NIVEL PHD"),1.5,IF(AND(N373="SI",G369="CUARTO NIVEL MAESTRIA"),1,0)))</f>
        <v/>
      </c>
    </row>
    <row r="374" spans="1:22" s="8" customFormat="1" ht="27.95" customHeight="1" x14ac:dyDescent="0.25">
      <c r="A374" s="55" t="s">
        <v>169</v>
      </c>
      <c r="B374" s="58"/>
      <c r="C374" s="58"/>
      <c r="D374" s="58"/>
      <c r="E374" s="58"/>
      <c r="F374" s="58"/>
      <c r="G374" s="58"/>
      <c r="H374" s="58"/>
      <c r="I374" s="3"/>
      <c r="J374" s="3"/>
      <c r="K374" s="48"/>
      <c r="L374" s="4" t="str">
        <f>IF(TRIM(K374)="","",LOOKUP(K374,Datos!$L$8:$L$33,Datos!$J$8:$J$33))</f>
        <v/>
      </c>
      <c r="M374" s="4" t="str">
        <f>IF(TRIM(K374)="","",LOOKUP(K374, Datos!$L$8:$L$33,Datos!$K$8:$K$33))</f>
        <v/>
      </c>
      <c r="N374" s="5"/>
      <c r="O374" s="6"/>
      <c r="P374" s="6"/>
      <c r="Q374" s="7"/>
      <c r="R374" s="7"/>
      <c r="S374" s="61">
        <f>SUM(R374:R378)</f>
        <v>0</v>
      </c>
      <c r="T374" s="64"/>
      <c r="U374" s="67"/>
      <c r="V374" s="29" t="str">
        <f>IF(TRIM(J374)="","",IF(AND(N374="SI", G374="CUARTO NIVEL PHD"),1.5,IF(AND(N374="SI",G374="CUARTO NIVEL MAESTRIA"),1,0)))</f>
        <v/>
      </c>
    </row>
    <row r="375" spans="1:22" s="8" customFormat="1" ht="27.95" customHeight="1" x14ac:dyDescent="0.25">
      <c r="A375" s="56"/>
      <c r="B375" s="59"/>
      <c r="C375" s="59"/>
      <c r="D375" s="59"/>
      <c r="E375" s="59"/>
      <c r="F375" s="59"/>
      <c r="G375" s="59"/>
      <c r="H375" s="59"/>
      <c r="I375" s="9"/>
      <c r="J375" s="9"/>
      <c r="K375" s="49"/>
      <c r="L375" s="10" t="str">
        <f>IF(TRIM(K375)="","",LOOKUP(K375,Datos!$L$8:$L$33,Datos!$J$8:$J$33))</f>
        <v/>
      </c>
      <c r="M375" s="10" t="str">
        <f>IF(TRIM(K375)="","",LOOKUP(K375, Datos!$L$8:$L$33,Datos!$K$8:$K$33))</f>
        <v/>
      </c>
      <c r="N375" s="11"/>
      <c r="O375" s="12"/>
      <c r="P375" s="12"/>
      <c r="Q375" s="10"/>
      <c r="R375" s="10"/>
      <c r="S375" s="62"/>
      <c r="T375" s="65"/>
      <c r="U375" s="68"/>
      <c r="V375" s="30" t="str">
        <f>IF(TRIM(J375)="","",IF(AND(N375="SI", G374="CUARTO NIVEL PHD"),1.5,IF(AND(N375="SI",G374="CUARTO NIVEL MAESTRIA"),1,0)))</f>
        <v/>
      </c>
    </row>
    <row r="376" spans="1:22" s="8" customFormat="1" ht="27.95" customHeight="1" x14ac:dyDescent="0.25">
      <c r="A376" s="56"/>
      <c r="B376" s="59"/>
      <c r="C376" s="59"/>
      <c r="D376" s="59"/>
      <c r="E376" s="59"/>
      <c r="F376" s="59"/>
      <c r="G376" s="59"/>
      <c r="H376" s="59"/>
      <c r="I376" s="13"/>
      <c r="J376" s="13"/>
      <c r="K376" s="49"/>
      <c r="L376" s="10" t="str">
        <f>IF(TRIM(K376)="","",LOOKUP(K376,Datos!$L$8:$L$33,Datos!$J$8:$J$33))</f>
        <v/>
      </c>
      <c r="M376" s="10" t="str">
        <f>IF(TRIM(K376)="","",LOOKUP(K376, Datos!$L$8:$L$33,Datos!$K$8:$K$33))</f>
        <v/>
      </c>
      <c r="N376" s="14"/>
      <c r="O376" s="15"/>
      <c r="P376" s="15"/>
      <c r="Q376" s="16"/>
      <c r="R376" s="16"/>
      <c r="S376" s="62"/>
      <c r="T376" s="65"/>
      <c r="U376" s="69"/>
      <c r="V376" s="30" t="str">
        <f>IF(TRIM(J376)="","",IF(AND(N376="SI", G374="CUARTO NIVEL PHD"),1.5,IF(AND(N376="SI",G374="CUARTO NIVEL MAESTRIA"),1,0)))</f>
        <v/>
      </c>
    </row>
    <row r="377" spans="1:22" s="8" customFormat="1" ht="27.95" customHeight="1" x14ac:dyDescent="0.25">
      <c r="A377" s="56"/>
      <c r="B377" s="59"/>
      <c r="C377" s="59"/>
      <c r="D377" s="59"/>
      <c r="E377" s="59"/>
      <c r="F377" s="59"/>
      <c r="G377" s="59"/>
      <c r="H377" s="59"/>
      <c r="I377" s="13"/>
      <c r="J377" s="13"/>
      <c r="K377" s="50"/>
      <c r="L377" s="10" t="str">
        <f>IF(TRIM(K377)="","",LOOKUP(K377,Datos!$L$8:$L$33,Datos!$J$8:$J$33))</f>
        <v/>
      </c>
      <c r="M377" s="10" t="str">
        <f>IF(TRIM(K377)="","",LOOKUP(K377, Datos!$L$8:$L$33,Datos!$K$8:$K$33))</f>
        <v/>
      </c>
      <c r="N377" s="14"/>
      <c r="O377" s="15"/>
      <c r="P377" s="15"/>
      <c r="Q377" s="16"/>
      <c r="R377" s="16"/>
      <c r="S377" s="62"/>
      <c r="T377" s="65"/>
      <c r="U377" s="69"/>
      <c r="V377" s="30" t="str">
        <f>IF(TRIM(J377)="","",IF(AND(N377="SI", G374="CUARTO NIVEL PHD"),1.5,IF(AND(N377="SI",G374="CUARTO NIVEL MAESTRIA"),1,0)))</f>
        <v/>
      </c>
    </row>
    <row r="378" spans="1:22" s="8" customFormat="1" ht="27.95" customHeight="1" thickBot="1" x14ac:dyDescent="0.3">
      <c r="A378" s="57"/>
      <c r="B378" s="60"/>
      <c r="C378" s="60"/>
      <c r="D378" s="60"/>
      <c r="E378" s="60"/>
      <c r="F378" s="60"/>
      <c r="G378" s="60"/>
      <c r="H378" s="60"/>
      <c r="I378" s="17"/>
      <c r="J378" s="17"/>
      <c r="K378" s="51"/>
      <c r="L378" s="18" t="str">
        <f>IF(TRIM(K378)="","",LOOKUP(K378,Datos!$L$8:$L$33,Datos!$J$8:$J$33))</f>
        <v/>
      </c>
      <c r="M378" s="18" t="str">
        <f>IF(TRIM(K378)="","",LOOKUP(K378, Datos!$L$8:$L$33,Datos!$K$8:$K$33))</f>
        <v/>
      </c>
      <c r="N378" s="19"/>
      <c r="O378" s="20"/>
      <c r="P378" s="20"/>
      <c r="Q378" s="18"/>
      <c r="R378" s="18"/>
      <c r="S378" s="63"/>
      <c r="T378" s="66"/>
      <c r="U378" s="70"/>
      <c r="V378" s="31" t="str">
        <f>IF(TRIM(J378)="","",IF(AND(N378="SI", G374="CUARTO NIVEL PHD"),1.5,IF(AND(N378="SI",G374="CUARTO NIVEL MAESTRIA"),1,0)))</f>
        <v/>
      </c>
    </row>
    <row r="379" spans="1:22" s="8" customFormat="1" ht="27.95" customHeight="1" x14ac:dyDescent="0.25">
      <c r="A379" s="55" t="s">
        <v>170</v>
      </c>
      <c r="B379" s="58"/>
      <c r="C379" s="58"/>
      <c r="D379" s="58"/>
      <c r="E379" s="58"/>
      <c r="F379" s="58"/>
      <c r="G379" s="58"/>
      <c r="H379" s="58"/>
      <c r="I379" s="3"/>
      <c r="J379" s="3"/>
      <c r="K379" s="48"/>
      <c r="L379" s="4" t="str">
        <f>IF(TRIM(K379)="","",LOOKUP(K379,Datos!$L$8:$L$33,Datos!$J$8:$J$33))</f>
        <v/>
      </c>
      <c r="M379" s="4" t="str">
        <f>IF(TRIM(K379)="","",LOOKUP(K379, Datos!$L$8:$L$33,Datos!$K$8:$K$33))</f>
        <v/>
      </c>
      <c r="N379" s="5"/>
      <c r="O379" s="6"/>
      <c r="P379" s="6"/>
      <c r="Q379" s="7"/>
      <c r="R379" s="7"/>
      <c r="S379" s="61">
        <f>SUM(R379:R383)</f>
        <v>0</v>
      </c>
      <c r="T379" s="64"/>
      <c r="U379" s="67"/>
      <c r="V379" s="29" t="str">
        <f>IF(TRIM(J379)="","",IF(AND(N379="SI", G379="CUARTO NIVEL PHD"),1.5,IF(AND(N379="SI",G379="CUARTO NIVEL MAESTRIA"),1,0)))</f>
        <v/>
      </c>
    </row>
    <row r="380" spans="1:22" s="8" customFormat="1" ht="27.95" customHeight="1" x14ac:dyDescent="0.25">
      <c r="A380" s="56"/>
      <c r="B380" s="59"/>
      <c r="C380" s="59"/>
      <c r="D380" s="59"/>
      <c r="E380" s="59"/>
      <c r="F380" s="59"/>
      <c r="G380" s="59"/>
      <c r="H380" s="59"/>
      <c r="I380" s="9"/>
      <c r="J380" s="9"/>
      <c r="K380" s="49"/>
      <c r="L380" s="10" t="str">
        <f>IF(TRIM(K380)="","",LOOKUP(K380,Datos!$L$8:$L$33,Datos!$J$8:$J$33))</f>
        <v/>
      </c>
      <c r="M380" s="10" t="str">
        <f>IF(TRIM(K380)="","",LOOKUP(K380, Datos!$L$8:$L$33,Datos!$K$8:$K$33))</f>
        <v/>
      </c>
      <c r="N380" s="11"/>
      <c r="O380" s="12"/>
      <c r="P380" s="12"/>
      <c r="Q380" s="10"/>
      <c r="R380" s="10"/>
      <c r="S380" s="62"/>
      <c r="T380" s="65"/>
      <c r="U380" s="68"/>
      <c r="V380" s="30" t="str">
        <f>IF(TRIM(J380)="","",IF(AND(N380="SI", G379="CUARTO NIVEL PHD"),1.5,IF(AND(N380="SI",G379="CUARTO NIVEL MAESTRIA"),1,0)))</f>
        <v/>
      </c>
    </row>
    <row r="381" spans="1:22" s="8" customFormat="1" ht="27.95" customHeight="1" x14ac:dyDescent="0.25">
      <c r="A381" s="56"/>
      <c r="B381" s="59"/>
      <c r="C381" s="59"/>
      <c r="D381" s="59"/>
      <c r="E381" s="59"/>
      <c r="F381" s="59"/>
      <c r="G381" s="59"/>
      <c r="H381" s="59"/>
      <c r="I381" s="13"/>
      <c r="J381" s="13"/>
      <c r="K381" s="49"/>
      <c r="L381" s="10" t="str">
        <f>IF(TRIM(K381)="","",LOOKUP(K381,Datos!$L$8:$L$33,Datos!$J$8:$J$33))</f>
        <v/>
      </c>
      <c r="M381" s="10" t="str">
        <f>IF(TRIM(K381)="","",LOOKUP(K381, Datos!$L$8:$L$33,Datos!$K$8:$K$33))</f>
        <v/>
      </c>
      <c r="N381" s="14"/>
      <c r="O381" s="15"/>
      <c r="P381" s="15"/>
      <c r="Q381" s="16"/>
      <c r="R381" s="16"/>
      <c r="S381" s="62"/>
      <c r="T381" s="65"/>
      <c r="U381" s="69"/>
      <c r="V381" s="30" t="str">
        <f>IF(TRIM(J381)="","",IF(AND(N381="SI", G379="CUARTO NIVEL PHD"),1.5,IF(AND(N381="SI",G379="CUARTO NIVEL MAESTRIA"),1,0)))</f>
        <v/>
      </c>
    </row>
    <row r="382" spans="1:22" s="8" customFormat="1" ht="27.95" customHeight="1" x14ac:dyDescent="0.25">
      <c r="A382" s="56"/>
      <c r="B382" s="59"/>
      <c r="C382" s="59"/>
      <c r="D382" s="59"/>
      <c r="E382" s="59"/>
      <c r="F382" s="59"/>
      <c r="G382" s="59"/>
      <c r="H382" s="59"/>
      <c r="I382" s="13"/>
      <c r="J382" s="13"/>
      <c r="K382" s="50"/>
      <c r="L382" s="10" t="str">
        <f>IF(TRIM(K382)="","",LOOKUP(K382,Datos!$L$8:$L$33,Datos!$J$8:$J$33))</f>
        <v/>
      </c>
      <c r="M382" s="10" t="str">
        <f>IF(TRIM(K382)="","",LOOKUP(K382, Datos!$L$8:$L$33,Datos!$K$8:$K$33))</f>
        <v/>
      </c>
      <c r="N382" s="14"/>
      <c r="O382" s="15"/>
      <c r="P382" s="15"/>
      <c r="Q382" s="16"/>
      <c r="R382" s="16"/>
      <c r="S382" s="62"/>
      <c r="T382" s="65"/>
      <c r="U382" s="69"/>
      <c r="V382" s="30" t="str">
        <f>IF(TRIM(J382)="","",IF(AND(N382="SI", G379="CUARTO NIVEL PHD"),1.5,IF(AND(N382="SI",G379="CUARTO NIVEL MAESTRIA"),1,0)))</f>
        <v/>
      </c>
    </row>
    <row r="383" spans="1:22" s="8" customFormat="1" ht="27.95" customHeight="1" thickBot="1" x14ac:dyDescent="0.3">
      <c r="A383" s="57"/>
      <c r="B383" s="60"/>
      <c r="C383" s="60"/>
      <c r="D383" s="60"/>
      <c r="E383" s="60"/>
      <c r="F383" s="60"/>
      <c r="G383" s="60"/>
      <c r="H383" s="60"/>
      <c r="I383" s="17"/>
      <c r="J383" s="17"/>
      <c r="K383" s="51"/>
      <c r="L383" s="18" t="str">
        <f>IF(TRIM(K383)="","",LOOKUP(K383,Datos!$L$8:$L$33,Datos!$J$8:$J$33))</f>
        <v/>
      </c>
      <c r="M383" s="18" t="str">
        <f>IF(TRIM(K383)="","",LOOKUP(K383, Datos!$L$8:$L$33,Datos!$K$8:$K$33))</f>
        <v/>
      </c>
      <c r="N383" s="19"/>
      <c r="O383" s="20"/>
      <c r="P383" s="20"/>
      <c r="Q383" s="18"/>
      <c r="R383" s="18"/>
      <c r="S383" s="63"/>
      <c r="T383" s="66"/>
      <c r="U383" s="70"/>
      <c r="V383" s="31" t="str">
        <f>IF(TRIM(J383)="","",IF(AND(N383="SI", G379="CUARTO NIVEL PHD"),1.5,IF(AND(N383="SI",G379="CUARTO NIVEL MAESTRIA"),1,0)))</f>
        <v/>
      </c>
    </row>
    <row r="384" spans="1:22" s="8" customFormat="1" ht="27.95" customHeight="1" x14ac:dyDescent="0.25">
      <c r="A384" s="55" t="s">
        <v>171</v>
      </c>
      <c r="B384" s="58"/>
      <c r="C384" s="58"/>
      <c r="D384" s="58"/>
      <c r="E384" s="58"/>
      <c r="F384" s="58"/>
      <c r="G384" s="58"/>
      <c r="H384" s="58"/>
      <c r="I384" s="3"/>
      <c r="J384" s="3"/>
      <c r="K384" s="48"/>
      <c r="L384" s="4" t="str">
        <f>IF(TRIM(K384)="","",LOOKUP(K384,Datos!$L$8:$L$33,Datos!$J$8:$J$33))</f>
        <v/>
      </c>
      <c r="M384" s="4" t="str">
        <f>IF(TRIM(K384)="","",LOOKUP(K384, Datos!$L$8:$L$33,Datos!$K$8:$K$33))</f>
        <v/>
      </c>
      <c r="N384" s="5"/>
      <c r="O384" s="6"/>
      <c r="P384" s="6"/>
      <c r="Q384" s="7"/>
      <c r="R384" s="7"/>
      <c r="S384" s="61">
        <f>SUM(R384:R388)</f>
        <v>0</v>
      </c>
      <c r="T384" s="64"/>
      <c r="U384" s="67"/>
      <c r="V384" s="29" t="str">
        <f>IF(TRIM(J384)="","",IF(AND(N384="SI", G384="CUARTO NIVEL PHD"),1.5,IF(AND(N384="SI",G384="CUARTO NIVEL MAESTRIA"),1,0)))</f>
        <v/>
      </c>
    </row>
    <row r="385" spans="1:22" s="8" customFormat="1" ht="27.95" customHeight="1" x14ac:dyDescent="0.25">
      <c r="A385" s="56"/>
      <c r="B385" s="59"/>
      <c r="C385" s="59"/>
      <c r="D385" s="59"/>
      <c r="E385" s="59"/>
      <c r="F385" s="59"/>
      <c r="G385" s="59"/>
      <c r="H385" s="59"/>
      <c r="I385" s="9"/>
      <c r="J385" s="9"/>
      <c r="K385" s="49"/>
      <c r="L385" s="10" t="str">
        <f>IF(TRIM(K385)="","",LOOKUP(K385,Datos!$L$8:$L$33,Datos!$J$8:$J$33))</f>
        <v/>
      </c>
      <c r="M385" s="10" t="str">
        <f>IF(TRIM(K385)="","",LOOKUP(K385, Datos!$L$8:$L$33,Datos!$K$8:$K$33))</f>
        <v/>
      </c>
      <c r="N385" s="11"/>
      <c r="O385" s="12"/>
      <c r="P385" s="12"/>
      <c r="Q385" s="10"/>
      <c r="R385" s="10"/>
      <c r="S385" s="62"/>
      <c r="T385" s="65"/>
      <c r="U385" s="68"/>
      <c r="V385" s="30" t="str">
        <f>IF(TRIM(J385)="","",IF(AND(N385="SI", G384="CUARTO NIVEL PHD"),1.5,IF(AND(N385="SI",G384="CUARTO NIVEL MAESTRIA"),1,0)))</f>
        <v/>
      </c>
    </row>
    <row r="386" spans="1:22" s="8" customFormat="1" ht="27.95" customHeight="1" x14ac:dyDescent="0.25">
      <c r="A386" s="56"/>
      <c r="B386" s="59"/>
      <c r="C386" s="59"/>
      <c r="D386" s="59"/>
      <c r="E386" s="59"/>
      <c r="F386" s="59"/>
      <c r="G386" s="59"/>
      <c r="H386" s="59"/>
      <c r="I386" s="13"/>
      <c r="J386" s="13"/>
      <c r="K386" s="49"/>
      <c r="L386" s="10" t="str">
        <f>IF(TRIM(K386)="","",LOOKUP(K386,Datos!$L$8:$L$33,Datos!$J$8:$J$33))</f>
        <v/>
      </c>
      <c r="M386" s="10" t="str">
        <f>IF(TRIM(K386)="","",LOOKUP(K386, Datos!$L$8:$L$33,Datos!$K$8:$K$33))</f>
        <v/>
      </c>
      <c r="N386" s="14"/>
      <c r="O386" s="15"/>
      <c r="P386" s="15"/>
      <c r="Q386" s="16"/>
      <c r="R386" s="16"/>
      <c r="S386" s="62"/>
      <c r="T386" s="65"/>
      <c r="U386" s="69"/>
      <c r="V386" s="30" t="str">
        <f>IF(TRIM(J386)="","",IF(AND(N386="SI", G384="CUARTO NIVEL PHD"),1.5,IF(AND(N386="SI",G384="CUARTO NIVEL MAESTRIA"),1,0)))</f>
        <v/>
      </c>
    </row>
    <row r="387" spans="1:22" s="8" customFormat="1" ht="27.95" customHeight="1" x14ac:dyDescent="0.25">
      <c r="A387" s="56"/>
      <c r="B387" s="59"/>
      <c r="C387" s="59"/>
      <c r="D387" s="59"/>
      <c r="E387" s="59"/>
      <c r="F387" s="59"/>
      <c r="G387" s="59"/>
      <c r="H387" s="59"/>
      <c r="I387" s="13"/>
      <c r="J387" s="13"/>
      <c r="K387" s="50"/>
      <c r="L387" s="10" t="str">
        <f>IF(TRIM(K387)="","",LOOKUP(K387,Datos!$L$8:$L$33,Datos!$J$8:$J$33))</f>
        <v/>
      </c>
      <c r="M387" s="10" t="str">
        <f>IF(TRIM(K387)="","",LOOKUP(K387, Datos!$L$8:$L$33,Datos!$K$8:$K$33))</f>
        <v/>
      </c>
      <c r="N387" s="14"/>
      <c r="O387" s="15"/>
      <c r="P387" s="15"/>
      <c r="Q387" s="16"/>
      <c r="R387" s="16"/>
      <c r="S387" s="62"/>
      <c r="T387" s="65"/>
      <c r="U387" s="69"/>
      <c r="V387" s="30" t="str">
        <f>IF(TRIM(J387)="","",IF(AND(N387="SI", G384="CUARTO NIVEL PHD"),1.5,IF(AND(N387="SI",G384="CUARTO NIVEL MAESTRIA"),1,0)))</f>
        <v/>
      </c>
    </row>
    <row r="388" spans="1:22" s="8" customFormat="1" ht="27.95" customHeight="1" thickBot="1" x14ac:dyDescent="0.3">
      <c r="A388" s="57"/>
      <c r="B388" s="60"/>
      <c r="C388" s="60"/>
      <c r="D388" s="60"/>
      <c r="E388" s="60"/>
      <c r="F388" s="60"/>
      <c r="G388" s="60"/>
      <c r="H388" s="60"/>
      <c r="I388" s="17"/>
      <c r="J388" s="17"/>
      <c r="K388" s="51"/>
      <c r="L388" s="18" t="str">
        <f>IF(TRIM(K388)="","",LOOKUP(K388,Datos!$L$8:$L$33,Datos!$J$8:$J$33))</f>
        <v/>
      </c>
      <c r="M388" s="18" t="str">
        <f>IF(TRIM(K388)="","",LOOKUP(K388, Datos!$L$8:$L$33,Datos!$K$8:$K$33))</f>
        <v/>
      </c>
      <c r="N388" s="19"/>
      <c r="O388" s="20"/>
      <c r="P388" s="20"/>
      <c r="Q388" s="18"/>
      <c r="R388" s="18"/>
      <c r="S388" s="63"/>
      <c r="T388" s="66"/>
      <c r="U388" s="70"/>
      <c r="V388" s="31" t="str">
        <f>IF(TRIM(J388)="","",IF(AND(N388="SI", G384="CUARTO NIVEL PHD"),1.5,IF(AND(N388="SI",G384="CUARTO NIVEL MAESTRIA"),1,0)))</f>
        <v/>
      </c>
    </row>
    <row r="389" spans="1:22" s="8" customFormat="1" ht="27.95" customHeight="1" x14ac:dyDescent="0.25">
      <c r="A389" s="55" t="s">
        <v>172</v>
      </c>
      <c r="B389" s="58"/>
      <c r="C389" s="58"/>
      <c r="D389" s="58"/>
      <c r="E389" s="58"/>
      <c r="F389" s="58"/>
      <c r="G389" s="58"/>
      <c r="H389" s="58"/>
      <c r="I389" s="3"/>
      <c r="J389" s="3"/>
      <c r="K389" s="48"/>
      <c r="L389" s="4" t="str">
        <f>IF(TRIM(K389)="","",LOOKUP(K389,Datos!$L$8:$L$33,Datos!$J$8:$J$33))</f>
        <v/>
      </c>
      <c r="M389" s="4" t="str">
        <f>IF(TRIM(K389)="","",LOOKUP(K389, Datos!$L$8:$L$33,Datos!$K$8:$K$33))</f>
        <v/>
      </c>
      <c r="N389" s="5"/>
      <c r="O389" s="6"/>
      <c r="P389" s="6"/>
      <c r="Q389" s="7"/>
      <c r="R389" s="7"/>
      <c r="S389" s="61">
        <f>SUM(R389:R393)</f>
        <v>0</v>
      </c>
      <c r="T389" s="64"/>
      <c r="U389" s="67"/>
      <c r="V389" s="29" t="str">
        <f>IF(TRIM(J389)="","",IF(AND(N389="SI", G389="CUARTO NIVEL PHD"),1.5,IF(AND(N389="SI",G389="CUARTO NIVEL MAESTRIA"),1,0)))</f>
        <v/>
      </c>
    </row>
    <row r="390" spans="1:22" s="8" customFormat="1" ht="27.95" customHeight="1" x14ac:dyDescent="0.25">
      <c r="A390" s="56"/>
      <c r="B390" s="59"/>
      <c r="C390" s="59"/>
      <c r="D390" s="59"/>
      <c r="E390" s="59"/>
      <c r="F390" s="59"/>
      <c r="G390" s="59"/>
      <c r="H390" s="59"/>
      <c r="I390" s="9"/>
      <c r="J390" s="9"/>
      <c r="K390" s="49"/>
      <c r="L390" s="10" t="str">
        <f>IF(TRIM(K390)="","",LOOKUP(K390,Datos!$L$8:$L$33,Datos!$J$8:$J$33))</f>
        <v/>
      </c>
      <c r="M390" s="10" t="str">
        <f>IF(TRIM(K390)="","",LOOKUP(K390, Datos!$L$8:$L$33,Datos!$K$8:$K$33))</f>
        <v/>
      </c>
      <c r="N390" s="11"/>
      <c r="O390" s="12"/>
      <c r="P390" s="12"/>
      <c r="Q390" s="10"/>
      <c r="R390" s="10"/>
      <c r="S390" s="62"/>
      <c r="T390" s="65"/>
      <c r="U390" s="68"/>
      <c r="V390" s="30" t="str">
        <f>IF(TRIM(J390)="","",IF(AND(N390="SI", G389="CUARTO NIVEL PHD"),1.5,IF(AND(N390="SI",G389="CUARTO NIVEL MAESTRIA"),1,0)))</f>
        <v/>
      </c>
    </row>
    <row r="391" spans="1:22" s="8" customFormat="1" ht="27.95" customHeight="1" x14ac:dyDescent="0.25">
      <c r="A391" s="56"/>
      <c r="B391" s="59"/>
      <c r="C391" s="59"/>
      <c r="D391" s="59"/>
      <c r="E391" s="59"/>
      <c r="F391" s="59"/>
      <c r="G391" s="59"/>
      <c r="H391" s="59"/>
      <c r="I391" s="13"/>
      <c r="J391" s="13"/>
      <c r="K391" s="49"/>
      <c r="L391" s="10" t="str">
        <f>IF(TRIM(K391)="","",LOOKUP(K391,Datos!$L$8:$L$33,Datos!$J$8:$J$33))</f>
        <v/>
      </c>
      <c r="M391" s="10" t="str">
        <f>IF(TRIM(K391)="","",LOOKUP(K391, Datos!$L$8:$L$33,Datos!$K$8:$K$33))</f>
        <v/>
      </c>
      <c r="N391" s="14"/>
      <c r="O391" s="15"/>
      <c r="P391" s="15"/>
      <c r="Q391" s="16"/>
      <c r="R391" s="16"/>
      <c r="S391" s="62"/>
      <c r="T391" s="65"/>
      <c r="U391" s="69"/>
      <c r="V391" s="30" t="str">
        <f>IF(TRIM(J391)="","",IF(AND(N391="SI", G389="CUARTO NIVEL PHD"),1.5,IF(AND(N391="SI",G389="CUARTO NIVEL MAESTRIA"),1,0)))</f>
        <v/>
      </c>
    </row>
    <row r="392" spans="1:22" s="8" customFormat="1" ht="27.95" customHeight="1" x14ac:dyDescent="0.25">
      <c r="A392" s="56"/>
      <c r="B392" s="59"/>
      <c r="C392" s="59"/>
      <c r="D392" s="59"/>
      <c r="E392" s="59"/>
      <c r="F392" s="59"/>
      <c r="G392" s="59"/>
      <c r="H392" s="59"/>
      <c r="I392" s="13"/>
      <c r="J392" s="13"/>
      <c r="K392" s="50"/>
      <c r="L392" s="10" t="str">
        <f>IF(TRIM(K392)="","",LOOKUP(K392,Datos!$L$8:$L$33,Datos!$J$8:$J$33))</f>
        <v/>
      </c>
      <c r="M392" s="10" t="str">
        <f>IF(TRIM(K392)="","",LOOKUP(K392, Datos!$L$8:$L$33,Datos!$K$8:$K$33))</f>
        <v/>
      </c>
      <c r="N392" s="14"/>
      <c r="O392" s="15"/>
      <c r="P392" s="15"/>
      <c r="Q392" s="16"/>
      <c r="R392" s="16"/>
      <c r="S392" s="62"/>
      <c r="T392" s="65"/>
      <c r="U392" s="69"/>
      <c r="V392" s="30" t="str">
        <f>IF(TRIM(J392)="","",IF(AND(N392="SI", G389="CUARTO NIVEL PHD"),1.5,IF(AND(N392="SI",G389="CUARTO NIVEL MAESTRIA"),1,0)))</f>
        <v/>
      </c>
    </row>
    <row r="393" spans="1:22" s="8" customFormat="1" ht="27.95" customHeight="1" thickBot="1" x14ac:dyDescent="0.3">
      <c r="A393" s="57"/>
      <c r="B393" s="60"/>
      <c r="C393" s="60"/>
      <c r="D393" s="60"/>
      <c r="E393" s="60"/>
      <c r="F393" s="60"/>
      <c r="G393" s="60"/>
      <c r="H393" s="60"/>
      <c r="I393" s="17"/>
      <c r="J393" s="17"/>
      <c r="K393" s="51"/>
      <c r="L393" s="18" t="str">
        <f>IF(TRIM(K393)="","",LOOKUP(K393,Datos!$L$8:$L$33,Datos!$J$8:$J$33))</f>
        <v/>
      </c>
      <c r="M393" s="18" t="str">
        <f>IF(TRIM(K393)="","",LOOKUP(K393, Datos!$L$8:$L$33,Datos!$K$8:$K$33))</f>
        <v/>
      </c>
      <c r="N393" s="19"/>
      <c r="O393" s="20"/>
      <c r="P393" s="20"/>
      <c r="Q393" s="18"/>
      <c r="R393" s="18"/>
      <c r="S393" s="63"/>
      <c r="T393" s="66"/>
      <c r="U393" s="70"/>
      <c r="V393" s="31" t="str">
        <f>IF(TRIM(J393)="","",IF(AND(N393="SI", G389="CUARTO NIVEL PHD"),1.5,IF(AND(N393="SI",G389="CUARTO NIVEL MAESTRIA"),1,0)))</f>
        <v/>
      </c>
    </row>
    <row r="394" spans="1:22" s="8" customFormat="1" ht="27.95" customHeight="1" x14ac:dyDescent="0.25">
      <c r="A394" s="55" t="s">
        <v>173</v>
      </c>
      <c r="B394" s="58"/>
      <c r="C394" s="58"/>
      <c r="D394" s="58"/>
      <c r="E394" s="58"/>
      <c r="F394" s="58"/>
      <c r="G394" s="58"/>
      <c r="H394" s="58"/>
      <c r="I394" s="3"/>
      <c r="J394" s="3"/>
      <c r="K394" s="48"/>
      <c r="L394" s="4" t="str">
        <f>IF(TRIM(K394)="","",LOOKUP(K394,Datos!$L$8:$L$33,Datos!$J$8:$J$33))</f>
        <v/>
      </c>
      <c r="M394" s="4" t="str">
        <f>IF(TRIM(K394)="","",LOOKUP(K394, Datos!$L$8:$L$33,Datos!$K$8:$K$33))</f>
        <v/>
      </c>
      <c r="N394" s="5"/>
      <c r="O394" s="6"/>
      <c r="P394" s="6"/>
      <c r="Q394" s="7"/>
      <c r="R394" s="7"/>
      <c r="S394" s="61">
        <f>SUM(R394:R398)</f>
        <v>0</v>
      </c>
      <c r="T394" s="64"/>
      <c r="U394" s="67"/>
      <c r="V394" s="29" t="str">
        <f>IF(TRIM(J394)="","",IF(AND(N394="SI", G394="CUARTO NIVEL PHD"),1.5,IF(AND(N394="SI",G394="CUARTO NIVEL MAESTRIA"),1,0)))</f>
        <v/>
      </c>
    </row>
    <row r="395" spans="1:22" s="8" customFormat="1" ht="27.95" customHeight="1" x14ac:dyDescent="0.25">
      <c r="A395" s="56"/>
      <c r="B395" s="59"/>
      <c r="C395" s="59"/>
      <c r="D395" s="59"/>
      <c r="E395" s="59"/>
      <c r="F395" s="59"/>
      <c r="G395" s="59"/>
      <c r="H395" s="59"/>
      <c r="I395" s="9"/>
      <c r="J395" s="9"/>
      <c r="K395" s="49"/>
      <c r="L395" s="10" t="str">
        <f>IF(TRIM(K395)="","",LOOKUP(K395,Datos!$L$8:$L$33,Datos!$J$8:$J$33))</f>
        <v/>
      </c>
      <c r="M395" s="10" t="str">
        <f>IF(TRIM(K395)="","",LOOKUP(K395, Datos!$L$8:$L$33,Datos!$K$8:$K$33))</f>
        <v/>
      </c>
      <c r="N395" s="11"/>
      <c r="O395" s="12"/>
      <c r="P395" s="12"/>
      <c r="Q395" s="10"/>
      <c r="R395" s="10"/>
      <c r="S395" s="62"/>
      <c r="T395" s="65"/>
      <c r="U395" s="68"/>
      <c r="V395" s="30" t="str">
        <f>IF(TRIM(J395)="","",IF(AND(N395="SI", G394="CUARTO NIVEL PHD"),1.5,IF(AND(N395="SI",G394="CUARTO NIVEL MAESTRIA"),1,0)))</f>
        <v/>
      </c>
    </row>
    <row r="396" spans="1:22" s="8" customFormat="1" ht="27.95" customHeight="1" x14ac:dyDescent="0.25">
      <c r="A396" s="56"/>
      <c r="B396" s="59"/>
      <c r="C396" s="59"/>
      <c r="D396" s="59"/>
      <c r="E396" s="59"/>
      <c r="F396" s="59"/>
      <c r="G396" s="59"/>
      <c r="H396" s="59"/>
      <c r="I396" s="13"/>
      <c r="J396" s="13"/>
      <c r="K396" s="49"/>
      <c r="L396" s="10" t="str">
        <f>IF(TRIM(K396)="","",LOOKUP(K396,Datos!$L$8:$L$33,Datos!$J$8:$J$33))</f>
        <v/>
      </c>
      <c r="M396" s="10" t="str">
        <f>IF(TRIM(K396)="","",LOOKUP(K396, Datos!$L$8:$L$33,Datos!$K$8:$K$33))</f>
        <v/>
      </c>
      <c r="N396" s="14"/>
      <c r="O396" s="15"/>
      <c r="P396" s="15"/>
      <c r="Q396" s="16"/>
      <c r="R396" s="16"/>
      <c r="S396" s="62"/>
      <c r="T396" s="65"/>
      <c r="U396" s="69"/>
      <c r="V396" s="30" t="str">
        <f>IF(TRIM(J396)="","",IF(AND(N396="SI", G394="CUARTO NIVEL PHD"),1.5,IF(AND(N396="SI",G394="CUARTO NIVEL MAESTRIA"),1,0)))</f>
        <v/>
      </c>
    </row>
    <row r="397" spans="1:22" s="8" customFormat="1" ht="27.95" customHeight="1" x14ac:dyDescent="0.25">
      <c r="A397" s="56"/>
      <c r="B397" s="59"/>
      <c r="C397" s="59"/>
      <c r="D397" s="59"/>
      <c r="E397" s="59"/>
      <c r="F397" s="59"/>
      <c r="G397" s="59"/>
      <c r="H397" s="59"/>
      <c r="I397" s="13"/>
      <c r="J397" s="13"/>
      <c r="K397" s="50"/>
      <c r="L397" s="10" t="str">
        <f>IF(TRIM(K397)="","",LOOKUP(K397,Datos!$L$8:$L$33,Datos!$J$8:$J$33))</f>
        <v/>
      </c>
      <c r="M397" s="10" t="str">
        <f>IF(TRIM(K397)="","",LOOKUP(K397, Datos!$L$8:$L$33,Datos!$K$8:$K$33))</f>
        <v/>
      </c>
      <c r="N397" s="14"/>
      <c r="O397" s="15"/>
      <c r="P397" s="15"/>
      <c r="Q397" s="16"/>
      <c r="R397" s="16"/>
      <c r="S397" s="62"/>
      <c r="T397" s="65"/>
      <c r="U397" s="69"/>
      <c r="V397" s="30" t="str">
        <f>IF(TRIM(J397)="","",IF(AND(N397="SI", G394="CUARTO NIVEL PHD"),1.5,IF(AND(N397="SI",G394="CUARTO NIVEL MAESTRIA"),1,0)))</f>
        <v/>
      </c>
    </row>
    <row r="398" spans="1:22" s="8" customFormat="1" ht="27.95" customHeight="1" thickBot="1" x14ac:dyDescent="0.3">
      <c r="A398" s="57"/>
      <c r="B398" s="60"/>
      <c r="C398" s="60"/>
      <c r="D398" s="60"/>
      <c r="E398" s="60"/>
      <c r="F398" s="60"/>
      <c r="G398" s="60"/>
      <c r="H398" s="60"/>
      <c r="I398" s="17"/>
      <c r="J398" s="17"/>
      <c r="K398" s="51"/>
      <c r="L398" s="18" t="str">
        <f>IF(TRIM(K398)="","",LOOKUP(K398,Datos!$L$8:$L$33,Datos!$J$8:$J$33))</f>
        <v/>
      </c>
      <c r="M398" s="18" t="str">
        <f>IF(TRIM(K398)="","",LOOKUP(K398, Datos!$L$8:$L$33,Datos!$K$8:$K$33))</f>
        <v/>
      </c>
      <c r="N398" s="19"/>
      <c r="O398" s="20"/>
      <c r="P398" s="20"/>
      <c r="Q398" s="18"/>
      <c r="R398" s="18"/>
      <c r="S398" s="63"/>
      <c r="T398" s="66"/>
      <c r="U398" s="70"/>
      <c r="V398" s="31" t="str">
        <f>IF(TRIM(J398)="","",IF(AND(N398="SI", G394="CUARTO NIVEL PHD"),1.5,IF(AND(N398="SI",G394="CUARTO NIVEL MAESTRIA"),1,0)))</f>
        <v/>
      </c>
    </row>
    <row r="399" spans="1:22" s="8" customFormat="1" ht="27.95" customHeight="1" x14ac:dyDescent="0.25">
      <c r="A399" s="55" t="s">
        <v>174</v>
      </c>
      <c r="B399" s="58"/>
      <c r="C399" s="58"/>
      <c r="D399" s="58"/>
      <c r="E399" s="58"/>
      <c r="F399" s="58"/>
      <c r="G399" s="58"/>
      <c r="H399" s="58"/>
      <c r="I399" s="3"/>
      <c r="J399" s="3"/>
      <c r="K399" s="48"/>
      <c r="L399" s="4" t="str">
        <f>IF(TRIM(K399)="","",LOOKUP(K399,Datos!$L$8:$L$33,Datos!$J$8:$J$33))</f>
        <v/>
      </c>
      <c r="M399" s="4" t="str">
        <f>IF(TRIM(K399)="","",LOOKUP(K399, Datos!$L$8:$L$33,Datos!$K$8:$K$33))</f>
        <v/>
      </c>
      <c r="N399" s="5"/>
      <c r="O399" s="6"/>
      <c r="P399" s="6"/>
      <c r="Q399" s="7"/>
      <c r="R399" s="7"/>
      <c r="S399" s="61">
        <f>SUM(R399:R403)</f>
        <v>0</v>
      </c>
      <c r="T399" s="64"/>
      <c r="U399" s="67"/>
      <c r="V399" s="29" t="str">
        <f>IF(TRIM(J399)="","",IF(AND(N399="SI", G399="CUARTO NIVEL PHD"),1.5,IF(AND(N399="SI",G399="CUARTO NIVEL MAESTRIA"),1,0)))</f>
        <v/>
      </c>
    </row>
    <row r="400" spans="1:22" s="8" customFormat="1" ht="27.95" customHeight="1" x14ac:dyDescent="0.25">
      <c r="A400" s="56"/>
      <c r="B400" s="59"/>
      <c r="C400" s="59"/>
      <c r="D400" s="59"/>
      <c r="E400" s="59"/>
      <c r="F400" s="59"/>
      <c r="G400" s="59"/>
      <c r="H400" s="59"/>
      <c r="I400" s="9"/>
      <c r="J400" s="9"/>
      <c r="K400" s="49"/>
      <c r="L400" s="10" t="str">
        <f>IF(TRIM(K400)="","",LOOKUP(K400,Datos!$L$8:$L$33,Datos!$J$8:$J$33))</f>
        <v/>
      </c>
      <c r="M400" s="10" t="str">
        <f>IF(TRIM(K400)="","",LOOKUP(K400, Datos!$L$8:$L$33,Datos!$K$8:$K$33))</f>
        <v/>
      </c>
      <c r="N400" s="11"/>
      <c r="O400" s="12"/>
      <c r="P400" s="12"/>
      <c r="Q400" s="10"/>
      <c r="R400" s="10"/>
      <c r="S400" s="62"/>
      <c r="T400" s="65"/>
      <c r="U400" s="68"/>
      <c r="V400" s="30" t="str">
        <f>IF(TRIM(J400)="","",IF(AND(N400="SI", G399="CUARTO NIVEL PHD"),1.5,IF(AND(N400="SI",G399="CUARTO NIVEL MAESTRIA"),1,0)))</f>
        <v/>
      </c>
    </row>
    <row r="401" spans="1:22" s="8" customFormat="1" ht="27.95" customHeight="1" x14ac:dyDescent="0.25">
      <c r="A401" s="56"/>
      <c r="B401" s="59"/>
      <c r="C401" s="59"/>
      <c r="D401" s="59"/>
      <c r="E401" s="59"/>
      <c r="F401" s="59"/>
      <c r="G401" s="59"/>
      <c r="H401" s="59"/>
      <c r="I401" s="13"/>
      <c r="J401" s="13"/>
      <c r="K401" s="49"/>
      <c r="L401" s="10" t="str">
        <f>IF(TRIM(K401)="","",LOOKUP(K401,Datos!$L$8:$L$33,Datos!$J$8:$J$33))</f>
        <v/>
      </c>
      <c r="M401" s="10" t="str">
        <f>IF(TRIM(K401)="","",LOOKUP(K401, Datos!$L$8:$L$33,Datos!$K$8:$K$33))</f>
        <v/>
      </c>
      <c r="N401" s="14"/>
      <c r="O401" s="15"/>
      <c r="P401" s="15"/>
      <c r="Q401" s="16"/>
      <c r="R401" s="16"/>
      <c r="S401" s="62"/>
      <c r="T401" s="65"/>
      <c r="U401" s="69"/>
      <c r="V401" s="30" t="str">
        <f>IF(TRIM(J401)="","",IF(AND(N401="SI", G399="CUARTO NIVEL PHD"),1.5,IF(AND(N401="SI",G399="CUARTO NIVEL MAESTRIA"),1,0)))</f>
        <v/>
      </c>
    </row>
    <row r="402" spans="1:22" s="8" customFormat="1" ht="27.95" customHeight="1" x14ac:dyDescent="0.25">
      <c r="A402" s="56"/>
      <c r="B402" s="59"/>
      <c r="C402" s="59"/>
      <c r="D402" s="59"/>
      <c r="E402" s="59"/>
      <c r="F402" s="59"/>
      <c r="G402" s="59"/>
      <c r="H402" s="59"/>
      <c r="I402" s="13"/>
      <c r="J402" s="13"/>
      <c r="K402" s="50"/>
      <c r="L402" s="10" t="str">
        <f>IF(TRIM(K402)="","",LOOKUP(K402,Datos!$L$8:$L$33,Datos!$J$8:$J$33))</f>
        <v/>
      </c>
      <c r="M402" s="10" t="str">
        <f>IF(TRIM(K402)="","",LOOKUP(K402, Datos!$L$8:$L$33,Datos!$K$8:$K$33))</f>
        <v/>
      </c>
      <c r="N402" s="14"/>
      <c r="O402" s="15"/>
      <c r="P402" s="15"/>
      <c r="Q402" s="16"/>
      <c r="R402" s="16"/>
      <c r="S402" s="62"/>
      <c r="T402" s="65"/>
      <c r="U402" s="69"/>
      <c r="V402" s="30" t="str">
        <f>IF(TRIM(J402)="","",IF(AND(N402="SI", G399="CUARTO NIVEL PHD"),1.5,IF(AND(N402="SI",G399="CUARTO NIVEL MAESTRIA"),1,0)))</f>
        <v/>
      </c>
    </row>
    <row r="403" spans="1:22" s="8" customFormat="1" ht="27.95" customHeight="1" thickBot="1" x14ac:dyDescent="0.3">
      <c r="A403" s="57"/>
      <c r="B403" s="60"/>
      <c r="C403" s="60"/>
      <c r="D403" s="60"/>
      <c r="E403" s="60"/>
      <c r="F403" s="60"/>
      <c r="G403" s="60"/>
      <c r="H403" s="60"/>
      <c r="I403" s="17"/>
      <c r="J403" s="17"/>
      <c r="K403" s="51"/>
      <c r="L403" s="18" t="str">
        <f>IF(TRIM(K403)="","",LOOKUP(K403,Datos!$L$8:$L$33,Datos!$J$8:$J$33))</f>
        <v/>
      </c>
      <c r="M403" s="18" t="str">
        <f>IF(TRIM(K403)="","",LOOKUP(K403, Datos!$L$8:$L$33,Datos!$K$8:$K$33))</f>
        <v/>
      </c>
      <c r="N403" s="19"/>
      <c r="O403" s="20"/>
      <c r="P403" s="20"/>
      <c r="Q403" s="18"/>
      <c r="R403" s="18"/>
      <c r="S403" s="63"/>
      <c r="T403" s="66"/>
      <c r="U403" s="70"/>
      <c r="V403" s="31" t="str">
        <f>IF(TRIM(J403)="","",IF(AND(N403="SI", G399="CUARTO NIVEL PHD"),1.5,IF(AND(N403="SI",G399="CUARTO NIVEL MAESTRIA"),1,0)))</f>
        <v/>
      </c>
    </row>
    <row r="404" spans="1:22" s="8" customFormat="1" ht="27.95" customHeight="1" x14ac:dyDescent="0.25">
      <c r="A404" s="55" t="s">
        <v>175</v>
      </c>
      <c r="B404" s="58"/>
      <c r="C404" s="58"/>
      <c r="D404" s="58"/>
      <c r="E404" s="58"/>
      <c r="F404" s="58"/>
      <c r="G404" s="58"/>
      <c r="H404" s="58"/>
      <c r="I404" s="3"/>
      <c r="J404" s="3"/>
      <c r="K404" s="48"/>
      <c r="L404" s="4" t="str">
        <f>IF(TRIM(K404)="","",LOOKUP(K404,Datos!$L$8:$L$33,Datos!$J$8:$J$33))</f>
        <v/>
      </c>
      <c r="M404" s="4" t="str">
        <f>IF(TRIM(K404)="","",LOOKUP(K404, Datos!$L$8:$L$33,Datos!$K$8:$K$33))</f>
        <v/>
      </c>
      <c r="N404" s="5"/>
      <c r="O404" s="6"/>
      <c r="P404" s="6"/>
      <c r="Q404" s="7"/>
      <c r="R404" s="7"/>
      <c r="S404" s="61">
        <f>SUM(R404:R408)</f>
        <v>0</v>
      </c>
      <c r="T404" s="64"/>
      <c r="U404" s="67"/>
      <c r="V404" s="29" t="str">
        <f>IF(TRIM(J404)="","",IF(AND(N404="SI", G404="CUARTO NIVEL PHD"),1.5,IF(AND(N404="SI",G404="CUARTO NIVEL MAESTRIA"),1,0)))</f>
        <v/>
      </c>
    </row>
    <row r="405" spans="1:22" s="8" customFormat="1" ht="27.95" customHeight="1" x14ac:dyDescent="0.25">
      <c r="A405" s="56"/>
      <c r="B405" s="59"/>
      <c r="C405" s="59"/>
      <c r="D405" s="59"/>
      <c r="E405" s="59"/>
      <c r="F405" s="59"/>
      <c r="G405" s="59"/>
      <c r="H405" s="59"/>
      <c r="I405" s="9"/>
      <c r="J405" s="9"/>
      <c r="K405" s="49"/>
      <c r="L405" s="10" t="str">
        <f>IF(TRIM(K405)="","",LOOKUP(K405,Datos!$L$8:$L$33,Datos!$J$8:$J$33))</f>
        <v/>
      </c>
      <c r="M405" s="10" t="str">
        <f>IF(TRIM(K405)="","",LOOKUP(K405, Datos!$L$8:$L$33,Datos!$K$8:$K$33))</f>
        <v/>
      </c>
      <c r="N405" s="11"/>
      <c r="O405" s="12"/>
      <c r="P405" s="12"/>
      <c r="Q405" s="10"/>
      <c r="R405" s="10"/>
      <c r="S405" s="62"/>
      <c r="T405" s="65"/>
      <c r="U405" s="68"/>
      <c r="V405" s="30" t="str">
        <f>IF(TRIM(J405)="","",IF(AND(N405="SI", G404="CUARTO NIVEL PHD"),1.5,IF(AND(N405="SI",G404="CUARTO NIVEL MAESTRIA"),1,0)))</f>
        <v/>
      </c>
    </row>
    <row r="406" spans="1:22" s="8" customFormat="1" ht="27.95" customHeight="1" x14ac:dyDescent="0.25">
      <c r="A406" s="56"/>
      <c r="B406" s="59"/>
      <c r="C406" s="59"/>
      <c r="D406" s="59"/>
      <c r="E406" s="59"/>
      <c r="F406" s="59"/>
      <c r="G406" s="59"/>
      <c r="H406" s="59"/>
      <c r="I406" s="13"/>
      <c r="J406" s="13"/>
      <c r="K406" s="49"/>
      <c r="L406" s="10" t="str">
        <f>IF(TRIM(K406)="","",LOOKUP(K406,Datos!$L$8:$L$33,Datos!$J$8:$J$33))</f>
        <v/>
      </c>
      <c r="M406" s="10" t="str">
        <f>IF(TRIM(K406)="","",LOOKUP(K406, Datos!$L$8:$L$33,Datos!$K$8:$K$33))</f>
        <v/>
      </c>
      <c r="N406" s="14"/>
      <c r="O406" s="15"/>
      <c r="P406" s="15"/>
      <c r="Q406" s="16"/>
      <c r="R406" s="16"/>
      <c r="S406" s="62"/>
      <c r="T406" s="65"/>
      <c r="U406" s="69"/>
      <c r="V406" s="30" t="str">
        <f>IF(TRIM(J406)="","",IF(AND(N406="SI", G404="CUARTO NIVEL PHD"),1.5,IF(AND(N406="SI",G404="CUARTO NIVEL MAESTRIA"),1,0)))</f>
        <v/>
      </c>
    </row>
    <row r="407" spans="1:22" s="8" customFormat="1" ht="27.95" customHeight="1" x14ac:dyDescent="0.25">
      <c r="A407" s="56"/>
      <c r="B407" s="59"/>
      <c r="C407" s="59"/>
      <c r="D407" s="59"/>
      <c r="E407" s="59"/>
      <c r="F407" s="59"/>
      <c r="G407" s="59"/>
      <c r="H407" s="59"/>
      <c r="I407" s="13"/>
      <c r="J407" s="13"/>
      <c r="K407" s="50"/>
      <c r="L407" s="10" t="str">
        <f>IF(TRIM(K407)="","",LOOKUP(K407,Datos!$L$8:$L$33,Datos!$J$8:$J$33))</f>
        <v/>
      </c>
      <c r="M407" s="10" t="str">
        <f>IF(TRIM(K407)="","",LOOKUP(K407, Datos!$L$8:$L$33,Datos!$K$8:$K$33))</f>
        <v/>
      </c>
      <c r="N407" s="14"/>
      <c r="O407" s="15"/>
      <c r="P407" s="15"/>
      <c r="Q407" s="16"/>
      <c r="R407" s="16"/>
      <c r="S407" s="62"/>
      <c r="T407" s="65"/>
      <c r="U407" s="69"/>
      <c r="V407" s="30" t="str">
        <f>IF(TRIM(J407)="","",IF(AND(N407="SI", G404="CUARTO NIVEL PHD"),1.5,IF(AND(N407="SI",G404="CUARTO NIVEL MAESTRIA"),1,0)))</f>
        <v/>
      </c>
    </row>
    <row r="408" spans="1:22" s="8" customFormat="1" ht="27.95" customHeight="1" thickBot="1" x14ac:dyDescent="0.3">
      <c r="A408" s="57"/>
      <c r="B408" s="60"/>
      <c r="C408" s="60"/>
      <c r="D408" s="60"/>
      <c r="E408" s="60"/>
      <c r="F408" s="60"/>
      <c r="G408" s="60"/>
      <c r="H408" s="60"/>
      <c r="I408" s="17"/>
      <c r="J408" s="17"/>
      <c r="K408" s="51"/>
      <c r="L408" s="18" t="str">
        <f>IF(TRIM(K408)="","",LOOKUP(K408,Datos!$L$8:$L$33,Datos!$J$8:$J$33))</f>
        <v/>
      </c>
      <c r="M408" s="18" t="str">
        <f>IF(TRIM(K408)="","",LOOKUP(K408, Datos!$L$8:$L$33,Datos!$K$8:$K$33))</f>
        <v/>
      </c>
      <c r="N408" s="19"/>
      <c r="O408" s="20"/>
      <c r="P408" s="20"/>
      <c r="Q408" s="18"/>
      <c r="R408" s="18"/>
      <c r="S408" s="63"/>
      <c r="T408" s="66"/>
      <c r="U408" s="70"/>
      <c r="V408" s="31" t="str">
        <f>IF(TRIM(J408)="","",IF(AND(N408="SI", G404="CUARTO NIVEL PHD"),1.5,IF(AND(N408="SI",G404="CUARTO NIVEL MAESTRIA"),1,0)))</f>
        <v/>
      </c>
    </row>
    <row r="409" spans="1:22" s="8" customFormat="1" ht="27.95" customHeight="1" x14ac:dyDescent="0.25">
      <c r="A409" s="55" t="s">
        <v>176</v>
      </c>
      <c r="B409" s="58"/>
      <c r="C409" s="58"/>
      <c r="D409" s="58"/>
      <c r="E409" s="58"/>
      <c r="F409" s="58"/>
      <c r="G409" s="58"/>
      <c r="H409" s="58"/>
      <c r="I409" s="3"/>
      <c r="J409" s="3"/>
      <c r="K409" s="48"/>
      <c r="L409" s="4" t="str">
        <f>IF(TRIM(K409)="","",LOOKUP(K409,Datos!$L$8:$L$33,Datos!$J$8:$J$33))</f>
        <v/>
      </c>
      <c r="M409" s="4" t="str">
        <f>IF(TRIM(K409)="","",LOOKUP(K409, Datos!$L$8:$L$33,Datos!$K$8:$K$33))</f>
        <v/>
      </c>
      <c r="N409" s="5"/>
      <c r="O409" s="6"/>
      <c r="P409" s="6"/>
      <c r="Q409" s="7"/>
      <c r="R409" s="7"/>
      <c r="S409" s="61">
        <f>SUM(R409:R413)</f>
        <v>0</v>
      </c>
      <c r="T409" s="64"/>
      <c r="U409" s="67"/>
      <c r="V409" s="29" t="str">
        <f>IF(TRIM(J409)="","",IF(AND(N409="SI", G409="CUARTO NIVEL PHD"),1.5,IF(AND(N409="SI",G409="CUARTO NIVEL MAESTRIA"),1,0)))</f>
        <v/>
      </c>
    </row>
    <row r="410" spans="1:22" s="8" customFormat="1" ht="27.95" customHeight="1" x14ac:dyDescent="0.25">
      <c r="A410" s="56"/>
      <c r="B410" s="59"/>
      <c r="C410" s="59"/>
      <c r="D410" s="59"/>
      <c r="E410" s="59"/>
      <c r="F410" s="59"/>
      <c r="G410" s="59"/>
      <c r="H410" s="59"/>
      <c r="I410" s="9"/>
      <c r="J410" s="9"/>
      <c r="K410" s="49"/>
      <c r="L410" s="10" t="str">
        <f>IF(TRIM(K410)="","",LOOKUP(K410,Datos!$L$8:$L$33,Datos!$J$8:$J$33))</f>
        <v/>
      </c>
      <c r="M410" s="10" t="str">
        <f>IF(TRIM(K410)="","",LOOKUP(K410, Datos!$L$8:$L$33,Datos!$K$8:$K$33))</f>
        <v/>
      </c>
      <c r="N410" s="11"/>
      <c r="O410" s="12"/>
      <c r="P410" s="12"/>
      <c r="Q410" s="10"/>
      <c r="R410" s="10"/>
      <c r="S410" s="62"/>
      <c r="T410" s="65"/>
      <c r="U410" s="68"/>
      <c r="V410" s="30" t="str">
        <f>IF(TRIM(J410)="","",IF(AND(N410="SI", G409="CUARTO NIVEL PHD"),1.5,IF(AND(N410="SI",G409="CUARTO NIVEL MAESTRIA"),1,0)))</f>
        <v/>
      </c>
    </row>
    <row r="411" spans="1:22" s="8" customFormat="1" ht="27.95" customHeight="1" x14ac:dyDescent="0.25">
      <c r="A411" s="56"/>
      <c r="B411" s="59"/>
      <c r="C411" s="59"/>
      <c r="D411" s="59"/>
      <c r="E411" s="59"/>
      <c r="F411" s="59"/>
      <c r="G411" s="59"/>
      <c r="H411" s="59"/>
      <c r="I411" s="13"/>
      <c r="J411" s="13"/>
      <c r="K411" s="49"/>
      <c r="L411" s="10" t="str">
        <f>IF(TRIM(K411)="","",LOOKUP(K411,Datos!$L$8:$L$33,Datos!$J$8:$J$33))</f>
        <v/>
      </c>
      <c r="M411" s="10" t="str">
        <f>IF(TRIM(K411)="","",LOOKUP(K411, Datos!$L$8:$L$33,Datos!$K$8:$K$33))</f>
        <v/>
      </c>
      <c r="N411" s="14"/>
      <c r="O411" s="15"/>
      <c r="P411" s="15"/>
      <c r="Q411" s="16"/>
      <c r="R411" s="16"/>
      <c r="S411" s="62"/>
      <c r="T411" s="65"/>
      <c r="U411" s="69"/>
      <c r="V411" s="30" t="str">
        <f>IF(TRIM(J411)="","",IF(AND(N411="SI", G409="CUARTO NIVEL PHD"),1.5,IF(AND(N411="SI",G409="CUARTO NIVEL MAESTRIA"),1,0)))</f>
        <v/>
      </c>
    </row>
    <row r="412" spans="1:22" s="8" customFormat="1" ht="27.95" customHeight="1" x14ac:dyDescent="0.25">
      <c r="A412" s="56"/>
      <c r="B412" s="59"/>
      <c r="C412" s="59"/>
      <c r="D412" s="59"/>
      <c r="E412" s="59"/>
      <c r="F412" s="59"/>
      <c r="G412" s="59"/>
      <c r="H412" s="59"/>
      <c r="I412" s="13"/>
      <c r="J412" s="13"/>
      <c r="K412" s="50"/>
      <c r="L412" s="10" t="str">
        <f>IF(TRIM(K412)="","",LOOKUP(K412,Datos!$L$8:$L$33,Datos!$J$8:$J$33))</f>
        <v/>
      </c>
      <c r="M412" s="10" t="str">
        <f>IF(TRIM(K412)="","",LOOKUP(K412, Datos!$L$8:$L$33,Datos!$K$8:$K$33))</f>
        <v/>
      </c>
      <c r="N412" s="14"/>
      <c r="O412" s="15"/>
      <c r="P412" s="15"/>
      <c r="Q412" s="16"/>
      <c r="R412" s="16"/>
      <c r="S412" s="62"/>
      <c r="T412" s="65"/>
      <c r="U412" s="69"/>
      <c r="V412" s="30" t="str">
        <f>IF(TRIM(J412)="","",IF(AND(N412="SI", G409="CUARTO NIVEL PHD"),1.5,IF(AND(N412="SI",G409="CUARTO NIVEL MAESTRIA"),1,0)))</f>
        <v/>
      </c>
    </row>
    <row r="413" spans="1:22" s="8" customFormat="1" ht="27.95" customHeight="1" thickBot="1" x14ac:dyDescent="0.3">
      <c r="A413" s="57"/>
      <c r="B413" s="60"/>
      <c r="C413" s="60"/>
      <c r="D413" s="60"/>
      <c r="E413" s="60"/>
      <c r="F413" s="60"/>
      <c r="G413" s="60"/>
      <c r="H413" s="60"/>
      <c r="I413" s="17"/>
      <c r="J413" s="17"/>
      <c r="K413" s="51"/>
      <c r="L413" s="18" t="str">
        <f>IF(TRIM(K413)="","",LOOKUP(K413,Datos!$L$8:$L$33,Datos!$J$8:$J$33))</f>
        <v/>
      </c>
      <c r="M413" s="18" t="str">
        <f>IF(TRIM(K413)="","",LOOKUP(K413, Datos!$L$8:$L$33,Datos!$K$8:$K$33))</f>
        <v/>
      </c>
      <c r="N413" s="19"/>
      <c r="O413" s="20"/>
      <c r="P413" s="20"/>
      <c r="Q413" s="18"/>
      <c r="R413" s="18"/>
      <c r="S413" s="63"/>
      <c r="T413" s="66"/>
      <c r="U413" s="70"/>
      <c r="V413" s="31" t="str">
        <f>IF(TRIM(J413)="","",IF(AND(N413="SI", G409="CUARTO NIVEL PHD"),1.5,IF(AND(N413="SI",G409="CUARTO NIVEL MAESTRIA"),1,0)))</f>
        <v/>
      </c>
    </row>
    <row r="414" spans="1:22" s="8" customFormat="1" ht="27.95" customHeight="1" x14ac:dyDescent="0.25">
      <c r="A414" s="55" t="s">
        <v>177</v>
      </c>
      <c r="B414" s="58"/>
      <c r="C414" s="58"/>
      <c r="D414" s="58"/>
      <c r="E414" s="58"/>
      <c r="F414" s="58"/>
      <c r="G414" s="58"/>
      <c r="H414" s="58"/>
      <c r="I414" s="3"/>
      <c r="J414" s="3"/>
      <c r="K414" s="48"/>
      <c r="L414" s="4" t="str">
        <f>IF(TRIM(K414)="","",LOOKUP(K414,Datos!$L$8:$L$33,Datos!$J$8:$J$33))</f>
        <v/>
      </c>
      <c r="M414" s="4" t="str">
        <f>IF(TRIM(K414)="","",LOOKUP(K414, Datos!$L$8:$L$33,Datos!$K$8:$K$33))</f>
        <v/>
      </c>
      <c r="N414" s="5"/>
      <c r="O414" s="6"/>
      <c r="P414" s="6"/>
      <c r="Q414" s="7"/>
      <c r="R414" s="7"/>
      <c r="S414" s="61">
        <f>SUM(R414:R418)</f>
        <v>0</v>
      </c>
      <c r="T414" s="64"/>
      <c r="U414" s="67"/>
      <c r="V414" s="29" t="str">
        <f>IF(TRIM(J414)="","",IF(AND(N414="SI", G414="CUARTO NIVEL PHD"),1.5,IF(AND(N414="SI",G414="CUARTO NIVEL MAESTRIA"),1,0)))</f>
        <v/>
      </c>
    </row>
    <row r="415" spans="1:22" s="8" customFormat="1" ht="27.95" customHeight="1" x14ac:dyDescent="0.25">
      <c r="A415" s="56"/>
      <c r="B415" s="59"/>
      <c r="C415" s="59"/>
      <c r="D415" s="59"/>
      <c r="E415" s="59"/>
      <c r="F415" s="59"/>
      <c r="G415" s="59"/>
      <c r="H415" s="59"/>
      <c r="I415" s="9"/>
      <c r="J415" s="9"/>
      <c r="K415" s="49"/>
      <c r="L415" s="10" t="str">
        <f>IF(TRIM(K415)="","",LOOKUP(K415,Datos!$L$8:$L$33,Datos!$J$8:$J$33))</f>
        <v/>
      </c>
      <c r="M415" s="10" t="str">
        <f>IF(TRIM(K415)="","",LOOKUP(K415, Datos!$L$8:$L$33,Datos!$K$8:$K$33))</f>
        <v/>
      </c>
      <c r="N415" s="11"/>
      <c r="O415" s="12"/>
      <c r="P415" s="12"/>
      <c r="Q415" s="10"/>
      <c r="R415" s="10"/>
      <c r="S415" s="62"/>
      <c r="T415" s="65"/>
      <c r="U415" s="68"/>
      <c r="V415" s="30" t="str">
        <f>IF(TRIM(J415)="","",IF(AND(N415="SI", G414="CUARTO NIVEL PHD"),1.5,IF(AND(N415="SI",G414="CUARTO NIVEL MAESTRIA"),1,0)))</f>
        <v/>
      </c>
    </row>
    <row r="416" spans="1:22" s="8" customFormat="1" ht="27.95" customHeight="1" x14ac:dyDescent="0.25">
      <c r="A416" s="56"/>
      <c r="B416" s="59"/>
      <c r="C416" s="59"/>
      <c r="D416" s="59"/>
      <c r="E416" s="59"/>
      <c r="F416" s="59"/>
      <c r="G416" s="59"/>
      <c r="H416" s="59"/>
      <c r="I416" s="13"/>
      <c r="J416" s="13"/>
      <c r="K416" s="49"/>
      <c r="L416" s="10" t="str">
        <f>IF(TRIM(K416)="","",LOOKUP(K416,Datos!$L$8:$L$33,Datos!$J$8:$J$33))</f>
        <v/>
      </c>
      <c r="M416" s="10" t="str">
        <f>IF(TRIM(K416)="","",LOOKUP(K416, Datos!$L$8:$L$33,Datos!$K$8:$K$33))</f>
        <v/>
      </c>
      <c r="N416" s="14"/>
      <c r="O416" s="15"/>
      <c r="P416" s="15"/>
      <c r="Q416" s="16"/>
      <c r="R416" s="16"/>
      <c r="S416" s="62"/>
      <c r="T416" s="65"/>
      <c r="U416" s="69"/>
      <c r="V416" s="30" t="str">
        <f>IF(TRIM(J416)="","",IF(AND(N416="SI", G414="CUARTO NIVEL PHD"),1.5,IF(AND(N416="SI",G414="CUARTO NIVEL MAESTRIA"),1,0)))</f>
        <v/>
      </c>
    </row>
    <row r="417" spans="1:22" s="8" customFormat="1" ht="27.95" customHeight="1" x14ac:dyDescent="0.25">
      <c r="A417" s="56"/>
      <c r="B417" s="59"/>
      <c r="C417" s="59"/>
      <c r="D417" s="59"/>
      <c r="E417" s="59"/>
      <c r="F417" s="59"/>
      <c r="G417" s="59"/>
      <c r="H417" s="59"/>
      <c r="I417" s="13"/>
      <c r="J417" s="13"/>
      <c r="K417" s="50"/>
      <c r="L417" s="10" t="str">
        <f>IF(TRIM(K417)="","",LOOKUP(K417,Datos!$L$8:$L$33,Datos!$J$8:$J$33))</f>
        <v/>
      </c>
      <c r="M417" s="10" t="str">
        <f>IF(TRIM(K417)="","",LOOKUP(K417, Datos!$L$8:$L$33,Datos!$K$8:$K$33))</f>
        <v/>
      </c>
      <c r="N417" s="14"/>
      <c r="O417" s="15"/>
      <c r="P417" s="15"/>
      <c r="Q417" s="16"/>
      <c r="R417" s="16"/>
      <c r="S417" s="62"/>
      <c r="T417" s="65"/>
      <c r="U417" s="69"/>
      <c r="V417" s="30" t="str">
        <f>IF(TRIM(J417)="","",IF(AND(N417="SI", G414="CUARTO NIVEL PHD"),1.5,IF(AND(N417="SI",G414="CUARTO NIVEL MAESTRIA"),1,0)))</f>
        <v/>
      </c>
    </row>
    <row r="418" spans="1:22" s="8" customFormat="1" ht="27.95" customHeight="1" thickBot="1" x14ac:dyDescent="0.3">
      <c r="A418" s="57"/>
      <c r="B418" s="60"/>
      <c r="C418" s="60"/>
      <c r="D418" s="60"/>
      <c r="E418" s="60"/>
      <c r="F418" s="60"/>
      <c r="G418" s="60"/>
      <c r="H418" s="60"/>
      <c r="I418" s="17"/>
      <c r="J418" s="17"/>
      <c r="K418" s="51"/>
      <c r="L418" s="18" t="str">
        <f>IF(TRIM(K418)="","",LOOKUP(K418,Datos!$L$8:$L$33,Datos!$J$8:$J$33))</f>
        <v/>
      </c>
      <c r="M418" s="18" t="str">
        <f>IF(TRIM(K418)="","",LOOKUP(K418, Datos!$L$8:$L$33,Datos!$K$8:$K$33))</f>
        <v/>
      </c>
      <c r="N418" s="19"/>
      <c r="O418" s="20"/>
      <c r="P418" s="20"/>
      <c r="Q418" s="18"/>
      <c r="R418" s="18"/>
      <c r="S418" s="63"/>
      <c r="T418" s="66"/>
      <c r="U418" s="70"/>
      <c r="V418" s="31" t="str">
        <f>IF(TRIM(J418)="","",IF(AND(N418="SI", G414="CUARTO NIVEL PHD"),1.5,IF(AND(N418="SI",G414="CUARTO NIVEL MAESTRIA"),1,0)))</f>
        <v/>
      </c>
    </row>
    <row r="419" spans="1:22" s="8" customFormat="1" ht="27.95" customHeight="1" x14ac:dyDescent="0.25">
      <c r="A419" s="55" t="s">
        <v>178</v>
      </c>
      <c r="B419" s="58"/>
      <c r="C419" s="58"/>
      <c r="D419" s="58"/>
      <c r="E419" s="58"/>
      <c r="F419" s="58"/>
      <c r="G419" s="58"/>
      <c r="H419" s="58"/>
      <c r="I419" s="3"/>
      <c r="J419" s="3"/>
      <c r="K419" s="48"/>
      <c r="L419" s="4" t="str">
        <f>IF(TRIM(K419)="","",LOOKUP(K419,Datos!$L$8:$L$33,Datos!$J$8:$J$33))</f>
        <v/>
      </c>
      <c r="M419" s="4" t="str">
        <f>IF(TRIM(K419)="","",LOOKUP(K419, Datos!$L$8:$L$33,Datos!$K$8:$K$33))</f>
        <v/>
      </c>
      <c r="N419" s="5"/>
      <c r="O419" s="6"/>
      <c r="P419" s="6"/>
      <c r="Q419" s="7"/>
      <c r="R419" s="7"/>
      <c r="S419" s="61">
        <f>SUM(R419:R423)</f>
        <v>0</v>
      </c>
      <c r="T419" s="64"/>
      <c r="U419" s="67"/>
      <c r="V419" s="29" t="str">
        <f>IF(TRIM(J419)="","",IF(AND(N419="SI", G419="CUARTO NIVEL PHD"),1.5,IF(AND(N419="SI",G419="CUARTO NIVEL MAESTRIA"),1,0)))</f>
        <v/>
      </c>
    </row>
    <row r="420" spans="1:22" s="8" customFormat="1" ht="27.95" customHeight="1" x14ac:dyDescent="0.25">
      <c r="A420" s="56"/>
      <c r="B420" s="59"/>
      <c r="C420" s="59"/>
      <c r="D420" s="59"/>
      <c r="E420" s="59"/>
      <c r="F420" s="59"/>
      <c r="G420" s="59"/>
      <c r="H420" s="59"/>
      <c r="I420" s="9"/>
      <c r="J420" s="9"/>
      <c r="K420" s="49"/>
      <c r="L420" s="10" t="str">
        <f>IF(TRIM(K420)="","",LOOKUP(K420,Datos!$L$8:$L$33,Datos!$J$8:$J$33))</f>
        <v/>
      </c>
      <c r="M420" s="10" t="str">
        <f>IF(TRIM(K420)="","",LOOKUP(K420, Datos!$L$8:$L$33,Datos!$K$8:$K$33))</f>
        <v/>
      </c>
      <c r="N420" s="11"/>
      <c r="O420" s="12"/>
      <c r="P420" s="12"/>
      <c r="Q420" s="10"/>
      <c r="R420" s="10"/>
      <c r="S420" s="62"/>
      <c r="T420" s="65"/>
      <c r="U420" s="68"/>
      <c r="V420" s="30" t="str">
        <f>IF(TRIM(J420)="","",IF(AND(N420="SI", G419="CUARTO NIVEL PHD"),1.5,IF(AND(N420="SI",G419="CUARTO NIVEL MAESTRIA"),1,0)))</f>
        <v/>
      </c>
    </row>
    <row r="421" spans="1:22" s="8" customFormat="1" ht="27.95" customHeight="1" x14ac:dyDescent="0.25">
      <c r="A421" s="56"/>
      <c r="B421" s="59"/>
      <c r="C421" s="59"/>
      <c r="D421" s="59"/>
      <c r="E421" s="59"/>
      <c r="F421" s="59"/>
      <c r="G421" s="59"/>
      <c r="H421" s="59"/>
      <c r="I421" s="13"/>
      <c r="J421" s="13"/>
      <c r="K421" s="49"/>
      <c r="L421" s="10" t="str">
        <f>IF(TRIM(K421)="","",LOOKUP(K421,Datos!$L$8:$L$33,Datos!$J$8:$J$33))</f>
        <v/>
      </c>
      <c r="M421" s="10" t="str">
        <f>IF(TRIM(K421)="","",LOOKUP(K421, Datos!$L$8:$L$33,Datos!$K$8:$K$33))</f>
        <v/>
      </c>
      <c r="N421" s="14"/>
      <c r="O421" s="15"/>
      <c r="P421" s="15"/>
      <c r="Q421" s="16"/>
      <c r="R421" s="16"/>
      <c r="S421" s="62"/>
      <c r="T421" s="65"/>
      <c r="U421" s="69"/>
      <c r="V421" s="30" t="str">
        <f>IF(TRIM(J421)="","",IF(AND(N421="SI", G419="CUARTO NIVEL PHD"),1.5,IF(AND(N421="SI",G419="CUARTO NIVEL MAESTRIA"),1,0)))</f>
        <v/>
      </c>
    </row>
    <row r="422" spans="1:22" s="8" customFormat="1" ht="27.95" customHeight="1" x14ac:dyDescent="0.25">
      <c r="A422" s="56"/>
      <c r="B422" s="59"/>
      <c r="C422" s="59"/>
      <c r="D422" s="59"/>
      <c r="E422" s="59"/>
      <c r="F422" s="59"/>
      <c r="G422" s="59"/>
      <c r="H422" s="59"/>
      <c r="I422" s="13"/>
      <c r="J422" s="13"/>
      <c r="K422" s="50"/>
      <c r="L422" s="10" t="str">
        <f>IF(TRIM(K422)="","",LOOKUP(K422,Datos!$L$8:$L$33,Datos!$J$8:$J$33))</f>
        <v/>
      </c>
      <c r="M422" s="10" t="str">
        <f>IF(TRIM(K422)="","",LOOKUP(K422, Datos!$L$8:$L$33,Datos!$K$8:$K$33))</f>
        <v/>
      </c>
      <c r="N422" s="14"/>
      <c r="O422" s="15"/>
      <c r="P422" s="15"/>
      <c r="Q422" s="16"/>
      <c r="R422" s="16"/>
      <c r="S422" s="62"/>
      <c r="T422" s="65"/>
      <c r="U422" s="69"/>
      <c r="V422" s="30" t="str">
        <f>IF(TRIM(J422)="","",IF(AND(N422="SI", G419="CUARTO NIVEL PHD"),1.5,IF(AND(N422="SI",G419="CUARTO NIVEL MAESTRIA"),1,0)))</f>
        <v/>
      </c>
    </row>
    <row r="423" spans="1:22" s="8" customFormat="1" ht="27.95" customHeight="1" thickBot="1" x14ac:dyDescent="0.3">
      <c r="A423" s="57"/>
      <c r="B423" s="60"/>
      <c r="C423" s="60"/>
      <c r="D423" s="60"/>
      <c r="E423" s="60"/>
      <c r="F423" s="60"/>
      <c r="G423" s="60"/>
      <c r="H423" s="60"/>
      <c r="I423" s="17"/>
      <c r="J423" s="17"/>
      <c r="K423" s="51"/>
      <c r="L423" s="18" t="str">
        <f>IF(TRIM(K423)="","",LOOKUP(K423,Datos!$L$8:$L$33,Datos!$J$8:$J$33))</f>
        <v/>
      </c>
      <c r="M423" s="18" t="str">
        <f>IF(TRIM(K423)="","",LOOKUP(K423, Datos!$L$8:$L$33,Datos!$K$8:$K$33))</f>
        <v/>
      </c>
      <c r="N423" s="19"/>
      <c r="O423" s="20"/>
      <c r="P423" s="20"/>
      <c r="Q423" s="18"/>
      <c r="R423" s="18"/>
      <c r="S423" s="63"/>
      <c r="T423" s="66"/>
      <c r="U423" s="70"/>
      <c r="V423" s="31" t="str">
        <f>IF(TRIM(J423)="","",IF(AND(N423="SI", G419="CUARTO NIVEL PHD"),1.5,IF(AND(N423="SI",G419="CUARTO NIVEL MAESTRIA"),1,0)))</f>
        <v/>
      </c>
    </row>
    <row r="424" spans="1:22" s="8" customFormat="1" ht="27.95" customHeight="1" x14ac:dyDescent="0.25">
      <c r="A424" s="55" t="s">
        <v>179</v>
      </c>
      <c r="B424" s="58"/>
      <c r="C424" s="58"/>
      <c r="D424" s="58"/>
      <c r="E424" s="58"/>
      <c r="F424" s="58"/>
      <c r="G424" s="58"/>
      <c r="H424" s="58"/>
      <c r="I424" s="3"/>
      <c r="J424" s="3"/>
      <c r="K424" s="48"/>
      <c r="L424" s="4" t="str">
        <f>IF(TRIM(K424)="","",LOOKUP(K424,Datos!$L$8:$L$33,Datos!$J$8:$J$33))</f>
        <v/>
      </c>
      <c r="M424" s="4" t="str">
        <f>IF(TRIM(K424)="","",LOOKUP(K424, Datos!$L$8:$L$33,Datos!$K$8:$K$33))</f>
        <v/>
      </c>
      <c r="N424" s="5"/>
      <c r="O424" s="6"/>
      <c r="P424" s="6"/>
      <c r="Q424" s="7"/>
      <c r="R424" s="7"/>
      <c r="S424" s="61">
        <f>SUM(R424:R428)</f>
        <v>0</v>
      </c>
      <c r="T424" s="64"/>
      <c r="U424" s="67"/>
      <c r="V424" s="29" t="str">
        <f>IF(TRIM(J424)="","",IF(AND(N424="SI", G424="CUARTO NIVEL PHD"),1.5,IF(AND(N424="SI",G424="CUARTO NIVEL MAESTRIA"),1,0)))</f>
        <v/>
      </c>
    </row>
    <row r="425" spans="1:22" s="8" customFormat="1" ht="27.95" customHeight="1" x14ac:dyDescent="0.25">
      <c r="A425" s="56"/>
      <c r="B425" s="59"/>
      <c r="C425" s="59"/>
      <c r="D425" s="59"/>
      <c r="E425" s="59"/>
      <c r="F425" s="59"/>
      <c r="G425" s="59"/>
      <c r="H425" s="59"/>
      <c r="I425" s="9"/>
      <c r="J425" s="9"/>
      <c r="K425" s="49"/>
      <c r="L425" s="10" t="str">
        <f>IF(TRIM(K425)="","",LOOKUP(K425,Datos!$L$8:$L$33,Datos!$J$8:$J$33))</f>
        <v/>
      </c>
      <c r="M425" s="10" t="str">
        <f>IF(TRIM(K425)="","",LOOKUP(K425, Datos!$L$8:$L$33,Datos!$K$8:$K$33))</f>
        <v/>
      </c>
      <c r="N425" s="11"/>
      <c r="O425" s="12"/>
      <c r="P425" s="12"/>
      <c r="Q425" s="10"/>
      <c r="R425" s="10"/>
      <c r="S425" s="62"/>
      <c r="T425" s="65"/>
      <c r="U425" s="68"/>
      <c r="V425" s="30" t="str">
        <f>IF(TRIM(J425)="","",IF(AND(N425="SI", G424="CUARTO NIVEL PHD"),1.5,IF(AND(N425="SI",G424="CUARTO NIVEL MAESTRIA"),1,0)))</f>
        <v/>
      </c>
    </row>
    <row r="426" spans="1:22" s="8" customFormat="1" ht="27.95" customHeight="1" x14ac:dyDescent="0.25">
      <c r="A426" s="56"/>
      <c r="B426" s="59"/>
      <c r="C426" s="59"/>
      <c r="D426" s="59"/>
      <c r="E426" s="59"/>
      <c r="F426" s="59"/>
      <c r="G426" s="59"/>
      <c r="H426" s="59"/>
      <c r="I426" s="13"/>
      <c r="J426" s="13"/>
      <c r="K426" s="49"/>
      <c r="L426" s="10" t="str">
        <f>IF(TRIM(K426)="","",LOOKUP(K426,Datos!$L$8:$L$33,Datos!$J$8:$J$33))</f>
        <v/>
      </c>
      <c r="M426" s="10" t="str">
        <f>IF(TRIM(K426)="","",LOOKUP(K426, Datos!$L$8:$L$33,Datos!$K$8:$K$33))</f>
        <v/>
      </c>
      <c r="N426" s="14"/>
      <c r="O426" s="15"/>
      <c r="P426" s="15"/>
      <c r="Q426" s="16"/>
      <c r="R426" s="16"/>
      <c r="S426" s="62"/>
      <c r="T426" s="65"/>
      <c r="U426" s="69"/>
      <c r="V426" s="30" t="str">
        <f>IF(TRIM(J426)="","",IF(AND(N426="SI", G424="CUARTO NIVEL PHD"),1.5,IF(AND(N426="SI",G424="CUARTO NIVEL MAESTRIA"),1,0)))</f>
        <v/>
      </c>
    </row>
    <row r="427" spans="1:22" s="8" customFormat="1" ht="27.95" customHeight="1" x14ac:dyDescent="0.25">
      <c r="A427" s="56"/>
      <c r="B427" s="59"/>
      <c r="C427" s="59"/>
      <c r="D427" s="59"/>
      <c r="E427" s="59"/>
      <c r="F427" s="59"/>
      <c r="G427" s="59"/>
      <c r="H427" s="59"/>
      <c r="I427" s="13"/>
      <c r="J427" s="13"/>
      <c r="K427" s="50"/>
      <c r="L427" s="10" t="str">
        <f>IF(TRIM(K427)="","",LOOKUP(K427,Datos!$L$8:$L$33,Datos!$J$8:$J$33))</f>
        <v/>
      </c>
      <c r="M427" s="10" t="str">
        <f>IF(TRIM(K427)="","",LOOKUP(K427, Datos!$L$8:$L$33,Datos!$K$8:$K$33))</f>
        <v/>
      </c>
      <c r="N427" s="14"/>
      <c r="O427" s="15"/>
      <c r="P427" s="15"/>
      <c r="Q427" s="16"/>
      <c r="R427" s="16"/>
      <c r="S427" s="62"/>
      <c r="T427" s="65"/>
      <c r="U427" s="69"/>
      <c r="V427" s="30" t="str">
        <f>IF(TRIM(J427)="","",IF(AND(N427="SI", G424="CUARTO NIVEL PHD"),1.5,IF(AND(N427="SI",G424="CUARTO NIVEL MAESTRIA"),1,0)))</f>
        <v/>
      </c>
    </row>
    <row r="428" spans="1:22" s="8" customFormat="1" ht="27.95" customHeight="1" thickBot="1" x14ac:dyDescent="0.3">
      <c r="A428" s="57"/>
      <c r="B428" s="60"/>
      <c r="C428" s="60"/>
      <c r="D428" s="60"/>
      <c r="E428" s="60"/>
      <c r="F428" s="60"/>
      <c r="G428" s="60"/>
      <c r="H428" s="60"/>
      <c r="I428" s="17"/>
      <c r="J428" s="17"/>
      <c r="K428" s="51"/>
      <c r="L428" s="18" t="str">
        <f>IF(TRIM(K428)="","",LOOKUP(K428,Datos!$L$8:$L$33,Datos!$J$8:$J$33))</f>
        <v/>
      </c>
      <c r="M428" s="18" t="str">
        <f>IF(TRIM(K428)="","",LOOKUP(K428, Datos!$L$8:$L$33,Datos!$K$8:$K$33))</f>
        <v/>
      </c>
      <c r="N428" s="19"/>
      <c r="O428" s="20"/>
      <c r="P428" s="20"/>
      <c r="Q428" s="18"/>
      <c r="R428" s="18"/>
      <c r="S428" s="63"/>
      <c r="T428" s="66"/>
      <c r="U428" s="70"/>
      <c r="V428" s="31" t="str">
        <f>IF(TRIM(J428)="","",IF(AND(N428="SI", G424="CUARTO NIVEL PHD"),1.5,IF(AND(N428="SI",G424="CUARTO NIVEL MAESTRIA"),1,0)))</f>
        <v/>
      </c>
    </row>
    <row r="429" spans="1:22" s="8" customFormat="1" ht="27.95" customHeight="1" x14ac:dyDescent="0.25">
      <c r="A429" s="55" t="s">
        <v>180</v>
      </c>
      <c r="B429" s="58"/>
      <c r="C429" s="58"/>
      <c r="D429" s="58"/>
      <c r="E429" s="58"/>
      <c r="F429" s="58"/>
      <c r="G429" s="58"/>
      <c r="H429" s="58"/>
      <c r="I429" s="3"/>
      <c r="J429" s="3"/>
      <c r="K429" s="48"/>
      <c r="L429" s="4" t="str">
        <f>IF(TRIM(K429)="","",LOOKUP(K429,Datos!$L$8:$L$33,Datos!$J$8:$J$33))</f>
        <v/>
      </c>
      <c r="M429" s="4" t="str">
        <f>IF(TRIM(K429)="","",LOOKUP(K429, Datos!$L$8:$L$33,Datos!$K$8:$K$33))</f>
        <v/>
      </c>
      <c r="N429" s="5"/>
      <c r="O429" s="6"/>
      <c r="P429" s="6"/>
      <c r="Q429" s="7"/>
      <c r="R429" s="7"/>
      <c r="S429" s="61">
        <f>SUM(R429:R433)</f>
        <v>0</v>
      </c>
      <c r="T429" s="64"/>
      <c r="U429" s="67"/>
      <c r="V429" s="29" t="str">
        <f>IF(TRIM(J429)="","",IF(AND(N429="SI", G429="CUARTO NIVEL PHD"),1.5,IF(AND(N429="SI",G429="CUARTO NIVEL MAESTRIA"),1,0)))</f>
        <v/>
      </c>
    </row>
    <row r="430" spans="1:22" s="8" customFormat="1" ht="27.95" customHeight="1" x14ac:dyDescent="0.25">
      <c r="A430" s="56"/>
      <c r="B430" s="59"/>
      <c r="C430" s="59"/>
      <c r="D430" s="59"/>
      <c r="E430" s="59"/>
      <c r="F430" s="59"/>
      <c r="G430" s="59"/>
      <c r="H430" s="59"/>
      <c r="I430" s="9"/>
      <c r="J430" s="9"/>
      <c r="K430" s="49"/>
      <c r="L430" s="10" t="str">
        <f>IF(TRIM(K430)="","",LOOKUP(K430,Datos!$L$8:$L$33,Datos!$J$8:$J$33))</f>
        <v/>
      </c>
      <c r="M430" s="10" t="str">
        <f>IF(TRIM(K430)="","",LOOKUP(K430, Datos!$L$8:$L$33,Datos!$K$8:$K$33))</f>
        <v/>
      </c>
      <c r="N430" s="11"/>
      <c r="O430" s="12"/>
      <c r="P430" s="12"/>
      <c r="Q430" s="10"/>
      <c r="R430" s="10"/>
      <c r="S430" s="62"/>
      <c r="T430" s="65"/>
      <c r="U430" s="68"/>
      <c r="V430" s="30" t="str">
        <f>IF(TRIM(J430)="","",IF(AND(N430="SI", G429="CUARTO NIVEL PHD"),1.5,IF(AND(N430="SI",G429="CUARTO NIVEL MAESTRIA"),1,0)))</f>
        <v/>
      </c>
    </row>
    <row r="431" spans="1:22" s="8" customFormat="1" ht="27.95" customHeight="1" x14ac:dyDescent="0.25">
      <c r="A431" s="56"/>
      <c r="B431" s="59"/>
      <c r="C431" s="59"/>
      <c r="D431" s="59"/>
      <c r="E431" s="59"/>
      <c r="F431" s="59"/>
      <c r="G431" s="59"/>
      <c r="H431" s="59"/>
      <c r="I431" s="13"/>
      <c r="J431" s="13"/>
      <c r="K431" s="49"/>
      <c r="L431" s="10" t="str">
        <f>IF(TRIM(K431)="","",LOOKUP(K431,Datos!$L$8:$L$33,Datos!$J$8:$J$33))</f>
        <v/>
      </c>
      <c r="M431" s="10" t="str">
        <f>IF(TRIM(K431)="","",LOOKUP(K431, Datos!$L$8:$L$33,Datos!$K$8:$K$33))</f>
        <v/>
      </c>
      <c r="N431" s="14"/>
      <c r="O431" s="15"/>
      <c r="P431" s="15"/>
      <c r="Q431" s="16"/>
      <c r="R431" s="16"/>
      <c r="S431" s="62"/>
      <c r="T431" s="65"/>
      <c r="U431" s="69"/>
      <c r="V431" s="30" t="str">
        <f>IF(TRIM(J431)="","",IF(AND(N431="SI", G429="CUARTO NIVEL PHD"),1.5,IF(AND(N431="SI",G429="CUARTO NIVEL MAESTRIA"),1,0)))</f>
        <v/>
      </c>
    </row>
    <row r="432" spans="1:22" s="8" customFormat="1" ht="27.95" customHeight="1" x14ac:dyDescent="0.25">
      <c r="A432" s="56"/>
      <c r="B432" s="59"/>
      <c r="C432" s="59"/>
      <c r="D432" s="59"/>
      <c r="E432" s="59"/>
      <c r="F432" s="59"/>
      <c r="G432" s="59"/>
      <c r="H432" s="59"/>
      <c r="I432" s="13"/>
      <c r="J432" s="13"/>
      <c r="K432" s="50"/>
      <c r="L432" s="10" t="str">
        <f>IF(TRIM(K432)="","",LOOKUP(K432,Datos!$L$8:$L$33,Datos!$J$8:$J$33))</f>
        <v/>
      </c>
      <c r="M432" s="10" t="str">
        <f>IF(TRIM(K432)="","",LOOKUP(K432, Datos!$L$8:$L$33,Datos!$K$8:$K$33))</f>
        <v/>
      </c>
      <c r="N432" s="14"/>
      <c r="O432" s="15"/>
      <c r="P432" s="15"/>
      <c r="Q432" s="16"/>
      <c r="R432" s="16"/>
      <c r="S432" s="62"/>
      <c r="T432" s="65"/>
      <c r="U432" s="69"/>
      <c r="V432" s="30" t="str">
        <f>IF(TRIM(J432)="","",IF(AND(N432="SI", G429="CUARTO NIVEL PHD"),1.5,IF(AND(N432="SI",G429="CUARTO NIVEL MAESTRIA"),1,0)))</f>
        <v/>
      </c>
    </row>
    <row r="433" spans="1:22" s="8" customFormat="1" ht="27.95" customHeight="1" thickBot="1" x14ac:dyDescent="0.3">
      <c r="A433" s="57"/>
      <c r="B433" s="60"/>
      <c r="C433" s="60"/>
      <c r="D433" s="60"/>
      <c r="E433" s="60"/>
      <c r="F433" s="60"/>
      <c r="G433" s="60"/>
      <c r="H433" s="60"/>
      <c r="I433" s="17"/>
      <c r="J433" s="17"/>
      <c r="K433" s="51"/>
      <c r="L433" s="18" t="str">
        <f>IF(TRIM(K433)="","",LOOKUP(K433,Datos!$L$8:$L$33,Datos!$J$8:$J$33))</f>
        <v/>
      </c>
      <c r="M433" s="18" t="str">
        <f>IF(TRIM(K433)="","",LOOKUP(K433, Datos!$L$8:$L$33,Datos!$K$8:$K$33))</f>
        <v/>
      </c>
      <c r="N433" s="19"/>
      <c r="O433" s="20"/>
      <c r="P433" s="20"/>
      <c r="Q433" s="18"/>
      <c r="R433" s="18"/>
      <c r="S433" s="63"/>
      <c r="T433" s="66"/>
      <c r="U433" s="70"/>
      <c r="V433" s="31" t="str">
        <f>IF(TRIM(J433)="","",IF(AND(N433="SI", G429="CUARTO NIVEL PHD"),1.5,IF(AND(N433="SI",G429="CUARTO NIVEL MAESTRIA"),1,0)))</f>
        <v/>
      </c>
    </row>
    <row r="434" spans="1:22" s="8" customFormat="1" ht="27.95" customHeight="1" x14ac:dyDescent="0.25">
      <c r="A434" s="55" t="s">
        <v>181</v>
      </c>
      <c r="B434" s="58"/>
      <c r="C434" s="58"/>
      <c r="D434" s="58"/>
      <c r="E434" s="58"/>
      <c r="F434" s="58"/>
      <c r="G434" s="58"/>
      <c r="H434" s="58"/>
      <c r="I434" s="3"/>
      <c r="J434" s="3"/>
      <c r="K434" s="48"/>
      <c r="L434" s="4" t="str">
        <f>IF(TRIM(K434)="","",LOOKUP(K434,Datos!$L$8:$L$33,Datos!$J$8:$J$33))</f>
        <v/>
      </c>
      <c r="M434" s="4" t="str">
        <f>IF(TRIM(K434)="","",LOOKUP(K434, Datos!$L$8:$L$33,Datos!$K$8:$K$33))</f>
        <v/>
      </c>
      <c r="N434" s="5"/>
      <c r="O434" s="6"/>
      <c r="P434" s="6"/>
      <c r="Q434" s="7"/>
      <c r="R434" s="7"/>
      <c r="S434" s="61">
        <f>SUM(R434:R438)</f>
        <v>0</v>
      </c>
      <c r="T434" s="64"/>
      <c r="U434" s="67"/>
      <c r="V434" s="29" t="str">
        <f>IF(TRIM(J434)="","",IF(AND(N434="SI", G434="CUARTO NIVEL PHD"),1.5,IF(AND(N434="SI",G434="CUARTO NIVEL MAESTRIA"),1,0)))</f>
        <v/>
      </c>
    </row>
    <row r="435" spans="1:22" s="8" customFormat="1" ht="27.95" customHeight="1" x14ac:dyDescent="0.25">
      <c r="A435" s="56"/>
      <c r="B435" s="59"/>
      <c r="C435" s="59"/>
      <c r="D435" s="59"/>
      <c r="E435" s="59"/>
      <c r="F435" s="59"/>
      <c r="G435" s="59"/>
      <c r="H435" s="59"/>
      <c r="I435" s="9"/>
      <c r="J435" s="9"/>
      <c r="K435" s="49"/>
      <c r="L435" s="10" t="str">
        <f>IF(TRIM(K435)="","",LOOKUP(K435,Datos!$L$8:$L$33,Datos!$J$8:$J$33))</f>
        <v/>
      </c>
      <c r="M435" s="10" t="str">
        <f>IF(TRIM(K435)="","",LOOKUP(K435, Datos!$L$8:$L$33,Datos!$K$8:$K$33))</f>
        <v/>
      </c>
      <c r="N435" s="11"/>
      <c r="O435" s="12"/>
      <c r="P435" s="12"/>
      <c r="Q435" s="10"/>
      <c r="R435" s="10"/>
      <c r="S435" s="62"/>
      <c r="T435" s="65"/>
      <c r="U435" s="68"/>
      <c r="V435" s="30" t="str">
        <f>IF(TRIM(J435)="","",IF(AND(N435="SI", G434="CUARTO NIVEL PHD"),1.5,IF(AND(N435="SI",G434="CUARTO NIVEL MAESTRIA"),1,0)))</f>
        <v/>
      </c>
    </row>
    <row r="436" spans="1:22" s="8" customFormat="1" ht="27.95" customHeight="1" x14ac:dyDescent="0.25">
      <c r="A436" s="56"/>
      <c r="B436" s="59"/>
      <c r="C436" s="59"/>
      <c r="D436" s="59"/>
      <c r="E436" s="59"/>
      <c r="F436" s="59"/>
      <c r="G436" s="59"/>
      <c r="H436" s="59"/>
      <c r="I436" s="13"/>
      <c r="J436" s="13"/>
      <c r="K436" s="49"/>
      <c r="L436" s="10" t="str">
        <f>IF(TRIM(K436)="","",LOOKUP(K436,Datos!$L$8:$L$33,Datos!$J$8:$J$33))</f>
        <v/>
      </c>
      <c r="M436" s="10" t="str">
        <f>IF(TRIM(K436)="","",LOOKUP(K436, Datos!$L$8:$L$33,Datos!$K$8:$K$33))</f>
        <v/>
      </c>
      <c r="N436" s="14"/>
      <c r="O436" s="15"/>
      <c r="P436" s="15"/>
      <c r="Q436" s="16"/>
      <c r="R436" s="16"/>
      <c r="S436" s="62"/>
      <c r="T436" s="65"/>
      <c r="U436" s="69"/>
      <c r="V436" s="30" t="str">
        <f>IF(TRIM(J436)="","",IF(AND(N436="SI", G434="CUARTO NIVEL PHD"),1.5,IF(AND(N436="SI",G434="CUARTO NIVEL MAESTRIA"),1,0)))</f>
        <v/>
      </c>
    </row>
    <row r="437" spans="1:22" s="8" customFormat="1" ht="27.95" customHeight="1" x14ac:dyDescent="0.25">
      <c r="A437" s="56"/>
      <c r="B437" s="59"/>
      <c r="C437" s="59"/>
      <c r="D437" s="59"/>
      <c r="E437" s="59"/>
      <c r="F437" s="59"/>
      <c r="G437" s="59"/>
      <c r="H437" s="59"/>
      <c r="I437" s="13"/>
      <c r="J437" s="13"/>
      <c r="K437" s="50"/>
      <c r="L437" s="10" t="str">
        <f>IF(TRIM(K437)="","",LOOKUP(K437,Datos!$L$8:$L$33,Datos!$J$8:$J$33))</f>
        <v/>
      </c>
      <c r="M437" s="10" t="str">
        <f>IF(TRIM(K437)="","",LOOKUP(K437, Datos!$L$8:$L$33,Datos!$K$8:$K$33))</f>
        <v/>
      </c>
      <c r="N437" s="14"/>
      <c r="O437" s="15"/>
      <c r="P437" s="15"/>
      <c r="Q437" s="16"/>
      <c r="R437" s="16"/>
      <c r="S437" s="62"/>
      <c r="T437" s="65"/>
      <c r="U437" s="69"/>
      <c r="V437" s="30" t="str">
        <f>IF(TRIM(J437)="","",IF(AND(N437="SI", G434="CUARTO NIVEL PHD"),1.5,IF(AND(N437="SI",G434="CUARTO NIVEL MAESTRIA"),1,0)))</f>
        <v/>
      </c>
    </row>
    <row r="438" spans="1:22" s="8" customFormat="1" ht="27.95" customHeight="1" thickBot="1" x14ac:dyDescent="0.3">
      <c r="A438" s="57"/>
      <c r="B438" s="60"/>
      <c r="C438" s="60"/>
      <c r="D438" s="60"/>
      <c r="E438" s="60"/>
      <c r="F438" s="60"/>
      <c r="G438" s="60"/>
      <c r="H438" s="60"/>
      <c r="I438" s="17"/>
      <c r="J438" s="17"/>
      <c r="K438" s="51"/>
      <c r="L438" s="18" t="str">
        <f>IF(TRIM(K438)="","",LOOKUP(K438,Datos!$L$8:$L$33,Datos!$J$8:$J$33))</f>
        <v/>
      </c>
      <c r="M438" s="18" t="str">
        <f>IF(TRIM(K438)="","",LOOKUP(K438, Datos!$L$8:$L$33,Datos!$K$8:$K$33))</f>
        <v/>
      </c>
      <c r="N438" s="19"/>
      <c r="O438" s="20"/>
      <c r="P438" s="20"/>
      <c r="Q438" s="18"/>
      <c r="R438" s="18"/>
      <c r="S438" s="63"/>
      <c r="T438" s="66"/>
      <c r="U438" s="70"/>
      <c r="V438" s="31" t="str">
        <f>IF(TRIM(J438)="","",IF(AND(N438="SI", G434="CUARTO NIVEL PHD"),1.5,IF(AND(N438="SI",G434="CUARTO NIVEL MAESTRIA"),1,0)))</f>
        <v/>
      </c>
    </row>
    <row r="439" spans="1:22" s="8" customFormat="1" ht="27.95" customHeight="1" x14ac:dyDescent="0.25">
      <c r="A439" s="55" t="s">
        <v>182</v>
      </c>
      <c r="B439" s="58"/>
      <c r="C439" s="58"/>
      <c r="D439" s="58"/>
      <c r="E439" s="58"/>
      <c r="F439" s="58"/>
      <c r="G439" s="58"/>
      <c r="H439" s="58"/>
      <c r="I439" s="3"/>
      <c r="J439" s="3"/>
      <c r="K439" s="48"/>
      <c r="L439" s="4" t="str">
        <f>IF(TRIM(K439)="","",LOOKUP(K439,Datos!$L$8:$L$33,Datos!$J$8:$J$33))</f>
        <v/>
      </c>
      <c r="M439" s="4" t="str">
        <f>IF(TRIM(K439)="","",LOOKUP(K439, Datos!$L$8:$L$33,Datos!$K$8:$K$33))</f>
        <v/>
      </c>
      <c r="N439" s="5"/>
      <c r="O439" s="6"/>
      <c r="P439" s="6"/>
      <c r="Q439" s="7"/>
      <c r="R439" s="7"/>
      <c r="S439" s="61">
        <f>SUM(R439:R443)</f>
        <v>0</v>
      </c>
      <c r="T439" s="64"/>
      <c r="U439" s="67"/>
      <c r="V439" s="29" t="str">
        <f>IF(TRIM(J439)="","",IF(AND(N439="SI", G439="CUARTO NIVEL PHD"),1.5,IF(AND(N439="SI",G439="CUARTO NIVEL MAESTRIA"),1,0)))</f>
        <v/>
      </c>
    </row>
    <row r="440" spans="1:22" s="8" customFormat="1" ht="27.95" customHeight="1" x14ac:dyDescent="0.25">
      <c r="A440" s="56"/>
      <c r="B440" s="59"/>
      <c r="C440" s="59"/>
      <c r="D440" s="59"/>
      <c r="E440" s="59"/>
      <c r="F440" s="59"/>
      <c r="G440" s="59"/>
      <c r="H440" s="59"/>
      <c r="I440" s="9"/>
      <c r="J440" s="9"/>
      <c r="K440" s="49"/>
      <c r="L440" s="10" t="str">
        <f>IF(TRIM(K440)="","",LOOKUP(K440,Datos!$L$8:$L$33,Datos!$J$8:$J$33))</f>
        <v/>
      </c>
      <c r="M440" s="10" t="str">
        <f>IF(TRIM(K440)="","",LOOKUP(K440, Datos!$L$8:$L$33,Datos!$K$8:$K$33))</f>
        <v/>
      </c>
      <c r="N440" s="11"/>
      <c r="O440" s="12"/>
      <c r="P440" s="12"/>
      <c r="Q440" s="10"/>
      <c r="R440" s="10"/>
      <c r="S440" s="62"/>
      <c r="T440" s="65"/>
      <c r="U440" s="68"/>
      <c r="V440" s="30" t="str">
        <f>IF(TRIM(J440)="","",IF(AND(N440="SI", G439="CUARTO NIVEL PHD"),1.5,IF(AND(N440="SI",G439="CUARTO NIVEL MAESTRIA"),1,0)))</f>
        <v/>
      </c>
    </row>
    <row r="441" spans="1:22" s="8" customFormat="1" ht="27.95" customHeight="1" x14ac:dyDescent="0.25">
      <c r="A441" s="56"/>
      <c r="B441" s="59"/>
      <c r="C441" s="59"/>
      <c r="D441" s="59"/>
      <c r="E441" s="59"/>
      <c r="F441" s="59"/>
      <c r="G441" s="59"/>
      <c r="H441" s="59"/>
      <c r="I441" s="13"/>
      <c r="J441" s="13"/>
      <c r="K441" s="49"/>
      <c r="L441" s="10" t="str">
        <f>IF(TRIM(K441)="","",LOOKUP(K441,Datos!$L$8:$L$33,Datos!$J$8:$J$33))</f>
        <v/>
      </c>
      <c r="M441" s="10" t="str">
        <f>IF(TRIM(K441)="","",LOOKUP(K441, Datos!$L$8:$L$33,Datos!$K$8:$K$33))</f>
        <v/>
      </c>
      <c r="N441" s="14"/>
      <c r="O441" s="15"/>
      <c r="P441" s="15"/>
      <c r="Q441" s="16"/>
      <c r="R441" s="16"/>
      <c r="S441" s="62"/>
      <c r="T441" s="65"/>
      <c r="U441" s="69"/>
      <c r="V441" s="30" t="str">
        <f>IF(TRIM(J441)="","",IF(AND(N441="SI", G439="CUARTO NIVEL PHD"),1.5,IF(AND(N441="SI",G439="CUARTO NIVEL MAESTRIA"),1,0)))</f>
        <v/>
      </c>
    </row>
    <row r="442" spans="1:22" s="8" customFormat="1" ht="27.95" customHeight="1" x14ac:dyDescent="0.25">
      <c r="A442" s="56"/>
      <c r="B442" s="59"/>
      <c r="C442" s="59"/>
      <c r="D442" s="59"/>
      <c r="E442" s="59"/>
      <c r="F442" s="59"/>
      <c r="G442" s="59"/>
      <c r="H442" s="59"/>
      <c r="I442" s="13"/>
      <c r="J442" s="13"/>
      <c r="K442" s="50"/>
      <c r="L442" s="10" t="str">
        <f>IF(TRIM(K442)="","",LOOKUP(K442,Datos!$L$8:$L$33,Datos!$J$8:$J$33))</f>
        <v/>
      </c>
      <c r="M442" s="10" t="str">
        <f>IF(TRIM(K442)="","",LOOKUP(K442, Datos!$L$8:$L$33,Datos!$K$8:$K$33))</f>
        <v/>
      </c>
      <c r="N442" s="14"/>
      <c r="O442" s="15"/>
      <c r="P442" s="15"/>
      <c r="Q442" s="16"/>
      <c r="R442" s="16"/>
      <c r="S442" s="62"/>
      <c r="T442" s="65"/>
      <c r="U442" s="69"/>
      <c r="V442" s="30" t="str">
        <f>IF(TRIM(J442)="","",IF(AND(N442="SI", G439="CUARTO NIVEL PHD"),1.5,IF(AND(N442="SI",G439="CUARTO NIVEL MAESTRIA"),1,0)))</f>
        <v/>
      </c>
    </row>
    <row r="443" spans="1:22" s="8" customFormat="1" ht="27.95" customHeight="1" thickBot="1" x14ac:dyDescent="0.3">
      <c r="A443" s="57"/>
      <c r="B443" s="60"/>
      <c r="C443" s="60"/>
      <c r="D443" s="60"/>
      <c r="E443" s="60"/>
      <c r="F443" s="60"/>
      <c r="G443" s="60"/>
      <c r="H443" s="60"/>
      <c r="I443" s="17"/>
      <c r="J443" s="17"/>
      <c r="K443" s="51"/>
      <c r="L443" s="18" t="str">
        <f>IF(TRIM(K443)="","",LOOKUP(K443,Datos!$L$8:$L$33,Datos!$J$8:$J$33))</f>
        <v/>
      </c>
      <c r="M443" s="18" t="str">
        <f>IF(TRIM(K443)="","",LOOKUP(K443, Datos!$L$8:$L$33,Datos!$K$8:$K$33))</f>
        <v/>
      </c>
      <c r="N443" s="19"/>
      <c r="O443" s="20"/>
      <c r="P443" s="20"/>
      <c r="Q443" s="18"/>
      <c r="R443" s="18"/>
      <c r="S443" s="63"/>
      <c r="T443" s="66"/>
      <c r="U443" s="70"/>
      <c r="V443" s="31" t="str">
        <f>IF(TRIM(J443)="","",IF(AND(N443="SI", G439="CUARTO NIVEL PHD"),1.5,IF(AND(N443="SI",G439="CUARTO NIVEL MAESTRIA"),1,0)))</f>
        <v/>
      </c>
    </row>
    <row r="444" spans="1:22" s="8" customFormat="1" ht="27.95" customHeight="1" x14ac:dyDescent="0.25">
      <c r="A444" s="55" t="s">
        <v>183</v>
      </c>
      <c r="B444" s="58"/>
      <c r="C444" s="58"/>
      <c r="D444" s="58"/>
      <c r="E444" s="58"/>
      <c r="F444" s="58"/>
      <c r="G444" s="58"/>
      <c r="H444" s="58"/>
      <c r="I444" s="3"/>
      <c r="J444" s="3"/>
      <c r="K444" s="48"/>
      <c r="L444" s="4" t="str">
        <f>IF(TRIM(K444)="","",LOOKUP(K444,Datos!$L$8:$L$33,Datos!$J$8:$J$33))</f>
        <v/>
      </c>
      <c r="M444" s="4" t="str">
        <f>IF(TRIM(K444)="","",LOOKUP(K444, Datos!$L$8:$L$33,Datos!$K$8:$K$33))</f>
        <v/>
      </c>
      <c r="N444" s="5"/>
      <c r="O444" s="6"/>
      <c r="P444" s="6"/>
      <c r="Q444" s="7"/>
      <c r="R444" s="7"/>
      <c r="S444" s="61">
        <f>SUM(R444:R448)</f>
        <v>0</v>
      </c>
      <c r="T444" s="64"/>
      <c r="U444" s="67"/>
      <c r="V444" s="29" t="str">
        <f>IF(TRIM(J444)="","",IF(AND(N444="SI", G444="CUARTO NIVEL PHD"),1.5,IF(AND(N444="SI",G444="CUARTO NIVEL MAESTRIA"),1,0)))</f>
        <v/>
      </c>
    </row>
    <row r="445" spans="1:22" s="8" customFormat="1" ht="27.95" customHeight="1" x14ac:dyDescent="0.25">
      <c r="A445" s="56"/>
      <c r="B445" s="59"/>
      <c r="C445" s="59"/>
      <c r="D445" s="59"/>
      <c r="E445" s="59"/>
      <c r="F445" s="59"/>
      <c r="G445" s="59"/>
      <c r="H445" s="59"/>
      <c r="I445" s="9"/>
      <c r="J445" s="9"/>
      <c r="K445" s="49"/>
      <c r="L445" s="10" t="str">
        <f>IF(TRIM(K445)="","",LOOKUP(K445,Datos!$L$8:$L$33,Datos!$J$8:$J$33))</f>
        <v/>
      </c>
      <c r="M445" s="10" t="str">
        <f>IF(TRIM(K445)="","",LOOKUP(K445, Datos!$L$8:$L$33,Datos!$K$8:$K$33))</f>
        <v/>
      </c>
      <c r="N445" s="11"/>
      <c r="O445" s="12"/>
      <c r="P445" s="12"/>
      <c r="Q445" s="10"/>
      <c r="R445" s="10"/>
      <c r="S445" s="62"/>
      <c r="T445" s="65"/>
      <c r="U445" s="68"/>
      <c r="V445" s="30" t="str">
        <f>IF(TRIM(J445)="","",IF(AND(N445="SI", G444="CUARTO NIVEL PHD"),1.5,IF(AND(N445="SI",G444="CUARTO NIVEL MAESTRIA"),1,0)))</f>
        <v/>
      </c>
    </row>
    <row r="446" spans="1:22" s="8" customFormat="1" ht="27.95" customHeight="1" x14ac:dyDescent="0.25">
      <c r="A446" s="56"/>
      <c r="B446" s="59"/>
      <c r="C446" s="59"/>
      <c r="D446" s="59"/>
      <c r="E446" s="59"/>
      <c r="F446" s="59"/>
      <c r="G446" s="59"/>
      <c r="H446" s="59"/>
      <c r="I446" s="13"/>
      <c r="J446" s="13"/>
      <c r="K446" s="49"/>
      <c r="L446" s="10" t="str">
        <f>IF(TRIM(K446)="","",LOOKUP(K446,Datos!$L$8:$L$33,Datos!$J$8:$J$33))</f>
        <v/>
      </c>
      <c r="M446" s="10" t="str">
        <f>IF(TRIM(K446)="","",LOOKUP(K446, Datos!$L$8:$L$33,Datos!$K$8:$K$33))</f>
        <v/>
      </c>
      <c r="N446" s="14"/>
      <c r="O446" s="15"/>
      <c r="P446" s="15"/>
      <c r="Q446" s="16"/>
      <c r="R446" s="16"/>
      <c r="S446" s="62"/>
      <c r="T446" s="65"/>
      <c r="U446" s="69"/>
      <c r="V446" s="30" t="str">
        <f>IF(TRIM(J446)="","",IF(AND(N446="SI", G444="CUARTO NIVEL PHD"),1.5,IF(AND(N446="SI",G444="CUARTO NIVEL MAESTRIA"),1,0)))</f>
        <v/>
      </c>
    </row>
    <row r="447" spans="1:22" s="8" customFormat="1" ht="27.95" customHeight="1" x14ac:dyDescent="0.25">
      <c r="A447" s="56"/>
      <c r="B447" s="59"/>
      <c r="C447" s="59"/>
      <c r="D447" s="59"/>
      <c r="E447" s="59"/>
      <c r="F447" s="59"/>
      <c r="G447" s="59"/>
      <c r="H447" s="59"/>
      <c r="I447" s="13"/>
      <c r="J447" s="13"/>
      <c r="K447" s="50"/>
      <c r="L447" s="10" t="str">
        <f>IF(TRIM(K447)="","",LOOKUP(K447,Datos!$L$8:$L$33,Datos!$J$8:$J$33))</f>
        <v/>
      </c>
      <c r="M447" s="10" t="str">
        <f>IF(TRIM(K447)="","",LOOKUP(K447, Datos!$L$8:$L$33,Datos!$K$8:$K$33))</f>
        <v/>
      </c>
      <c r="N447" s="14"/>
      <c r="O447" s="15"/>
      <c r="P447" s="15"/>
      <c r="Q447" s="16"/>
      <c r="R447" s="16"/>
      <c r="S447" s="62"/>
      <c r="T447" s="65"/>
      <c r="U447" s="69"/>
      <c r="V447" s="30" t="str">
        <f>IF(TRIM(J447)="","",IF(AND(N447="SI", G444="CUARTO NIVEL PHD"),1.5,IF(AND(N447="SI",G444="CUARTO NIVEL MAESTRIA"),1,0)))</f>
        <v/>
      </c>
    </row>
    <row r="448" spans="1:22" s="8" customFormat="1" ht="27.95" customHeight="1" thickBot="1" x14ac:dyDescent="0.3">
      <c r="A448" s="57"/>
      <c r="B448" s="60"/>
      <c r="C448" s="60"/>
      <c r="D448" s="60"/>
      <c r="E448" s="60"/>
      <c r="F448" s="60"/>
      <c r="G448" s="60"/>
      <c r="H448" s="60"/>
      <c r="I448" s="17"/>
      <c r="J448" s="17"/>
      <c r="K448" s="51"/>
      <c r="L448" s="18" t="str">
        <f>IF(TRIM(K448)="","",LOOKUP(K448,Datos!$L$8:$L$33,Datos!$J$8:$J$33))</f>
        <v/>
      </c>
      <c r="M448" s="18" t="str">
        <f>IF(TRIM(K448)="","",LOOKUP(K448, Datos!$L$8:$L$33,Datos!$K$8:$K$33))</f>
        <v/>
      </c>
      <c r="N448" s="19"/>
      <c r="O448" s="20"/>
      <c r="P448" s="20"/>
      <c r="Q448" s="18"/>
      <c r="R448" s="18"/>
      <c r="S448" s="63"/>
      <c r="T448" s="66"/>
      <c r="U448" s="70"/>
      <c r="V448" s="31" t="str">
        <f>IF(TRIM(J448)="","",IF(AND(N448="SI", G444="CUARTO NIVEL PHD"),1.5,IF(AND(N448="SI",G444="CUARTO NIVEL MAESTRIA"),1,0)))</f>
        <v/>
      </c>
    </row>
    <row r="449" spans="1:22" s="8" customFormat="1" ht="27.95" customHeight="1" x14ac:dyDescent="0.25">
      <c r="A449" s="55" t="s">
        <v>184</v>
      </c>
      <c r="B449" s="58"/>
      <c r="C449" s="58"/>
      <c r="D449" s="58"/>
      <c r="E449" s="58"/>
      <c r="F449" s="58"/>
      <c r="G449" s="58"/>
      <c r="H449" s="58"/>
      <c r="I449" s="3"/>
      <c r="J449" s="3"/>
      <c r="K449" s="48"/>
      <c r="L449" s="4" t="str">
        <f>IF(TRIM(K449)="","",LOOKUP(K449,Datos!$L$8:$L$33,Datos!$J$8:$J$33))</f>
        <v/>
      </c>
      <c r="M449" s="4" t="str">
        <f>IF(TRIM(K449)="","",LOOKUP(K449, Datos!$L$8:$L$33,Datos!$K$8:$K$33))</f>
        <v/>
      </c>
      <c r="N449" s="5"/>
      <c r="O449" s="6"/>
      <c r="P449" s="6"/>
      <c r="Q449" s="7"/>
      <c r="R449" s="7"/>
      <c r="S449" s="61">
        <f>SUM(R449:R453)</f>
        <v>0</v>
      </c>
      <c r="T449" s="64"/>
      <c r="U449" s="67"/>
      <c r="V449" s="29" t="str">
        <f>IF(TRIM(J449)="","",IF(AND(N449="SI", G449="CUARTO NIVEL PHD"),1.5,IF(AND(N449="SI",G449="CUARTO NIVEL MAESTRIA"),1,0)))</f>
        <v/>
      </c>
    </row>
    <row r="450" spans="1:22" s="8" customFormat="1" ht="27.95" customHeight="1" x14ac:dyDescent="0.25">
      <c r="A450" s="56"/>
      <c r="B450" s="59"/>
      <c r="C450" s="59"/>
      <c r="D450" s="59"/>
      <c r="E450" s="59"/>
      <c r="F450" s="59"/>
      <c r="G450" s="59"/>
      <c r="H450" s="59"/>
      <c r="I450" s="9"/>
      <c r="J450" s="9"/>
      <c r="K450" s="49"/>
      <c r="L450" s="10" t="str">
        <f>IF(TRIM(K450)="","",LOOKUP(K450,Datos!$L$8:$L$33,Datos!$J$8:$J$33))</f>
        <v/>
      </c>
      <c r="M450" s="10" t="str">
        <f>IF(TRIM(K450)="","",LOOKUP(K450, Datos!$L$8:$L$33,Datos!$K$8:$K$33))</f>
        <v/>
      </c>
      <c r="N450" s="11"/>
      <c r="O450" s="12"/>
      <c r="P450" s="12"/>
      <c r="Q450" s="10"/>
      <c r="R450" s="10"/>
      <c r="S450" s="62"/>
      <c r="T450" s="65"/>
      <c r="U450" s="68"/>
      <c r="V450" s="30" t="str">
        <f>IF(TRIM(J450)="","",IF(AND(N450="SI", G449="CUARTO NIVEL PHD"),1.5,IF(AND(N450="SI",G449="CUARTO NIVEL MAESTRIA"),1,0)))</f>
        <v/>
      </c>
    </row>
    <row r="451" spans="1:22" s="8" customFormat="1" ht="27.95" customHeight="1" x14ac:dyDescent="0.25">
      <c r="A451" s="56"/>
      <c r="B451" s="59"/>
      <c r="C451" s="59"/>
      <c r="D451" s="59"/>
      <c r="E451" s="59"/>
      <c r="F451" s="59"/>
      <c r="G451" s="59"/>
      <c r="H451" s="59"/>
      <c r="I451" s="13"/>
      <c r="J451" s="13"/>
      <c r="K451" s="49"/>
      <c r="L451" s="10" t="str">
        <f>IF(TRIM(K451)="","",LOOKUP(K451,Datos!$L$8:$L$33,Datos!$J$8:$J$33))</f>
        <v/>
      </c>
      <c r="M451" s="10" t="str">
        <f>IF(TRIM(K451)="","",LOOKUP(K451, Datos!$L$8:$L$33,Datos!$K$8:$K$33))</f>
        <v/>
      </c>
      <c r="N451" s="14"/>
      <c r="O451" s="15"/>
      <c r="P451" s="15"/>
      <c r="Q451" s="16"/>
      <c r="R451" s="16"/>
      <c r="S451" s="62"/>
      <c r="T451" s="65"/>
      <c r="U451" s="69"/>
      <c r="V451" s="30" t="str">
        <f>IF(TRIM(J451)="","",IF(AND(N451="SI", G449="CUARTO NIVEL PHD"),1.5,IF(AND(N451="SI",G449="CUARTO NIVEL MAESTRIA"),1,0)))</f>
        <v/>
      </c>
    </row>
    <row r="452" spans="1:22" s="8" customFormat="1" ht="27.95" customHeight="1" x14ac:dyDescent="0.25">
      <c r="A452" s="56"/>
      <c r="B452" s="59"/>
      <c r="C452" s="59"/>
      <c r="D452" s="59"/>
      <c r="E452" s="59"/>
      <c r="F452" s="59"/>
      <c r="G452" s="59"/>
      <c r="H452" s="59"/>
      <c r="I452" s="13"/>
      <c r="J452" s="13"/>
      <c r="K452" s="50"/>
      <c r="L452" s="10" t="str">
        <f>IF(TRIM(K452)="","",LOOKUP(K452,Datos!$L$8:$L$33,Datos!$J$8:$J$33))</f>
        <v/>
      </c>
      <c r="M452" s="10" t="str">
        <f>IF(TRIM(K452)="","",LOOKUP(K452, Datos!$L$8:$L$33,Datos!$K$8:$K$33))</f>
        <v/>
      </c>
      <c r="N452" s="14"/>
      <c r="O452" s="15"/>
      <c r="P452" s="15"/>
      <c r="Q452" s="16"/>
      <c r="R452" s="16"/>
      <c r="S452" s="62"/>
      <c r="T452" s="65"/>
      <c r="U452" s="69"/>
      <c r="V452" s="30" t="str">
        <f>IF(TRIM(J452)="","",IF(AND(N452="SI", G449="CUARTO NIVEL PHD"),1.5,IF(AND(N452="SI",G449="CUARTO NIVEL MAESTRIA"),1,0)))</f>
        <v/>
      </c>
    </row>
    <row r="453" spans="1:22" s="8" customFormat="1" ht="27.95" customHeight="1" thickBot="1" x14ac:dyDescent="0.3">
      <c r="A453" s="57"/>
      <c r="B453" s="60"/>
      <c r="C453" s="60"/>
      <c r="D453" s="60"/>
      <c r="E453" s="60"/>
      <c r="F453" s="60"/>
      <c r="G453" s="60"/>
      <c r="H453" s="60"/>
      <c r="I453" s="17"/>
      <c r="J453" s="17"/>
      <c r="K453" s="51"/>
      <c r="L453" s="18" t="str">
        <f>IF(TRIM(K453)="","",LOOKUP(K453,Datos!$L$8:$L$33,Datos!$J$8:$J$33))</f>
        <v/>
      </c>
      <c r="M453" s="18" t="str">
        <f>IF(TRIM(K453)="","",LOOKUP(K453, Datos!$L$8:$L$33,Datos!$K$8:$K$33))</f>
        <v/>
      </c>
      <c r="N453" s="19"/>
      <c r="O453" s="20"/>
      <c r="P453" s="20"/>
      <c r="Q453" s="18"/>
      <c r="R453" s="18"/>
      <c r="S453" s="63"/>
      <c r="T453" s="66"/>
      <c r="U453" s="70"/>
      <c r="V453" s="31" t="str">
        <f>IF(TRIM(J453)="","",IF(AND(N453="SI", G449="CUARTO NIVEL PHD"),1.5,IF(AND(N453="SI",G449="CUARTO NIVEL MAESTRIA"),1,0)))</f>
        <v/>
      </c>
    </row>
    <row r="454" spans="1:22" s="8" customFormat="1" ht="27.95" customHeight="1" x14ac:dyDescent="0.25">
      <c r="A454" s="55" t="s">
        <v>185</v>
      </c>
      <c r="B454" s="58"/>
      <c r="C454" s="58"/>
      <c r="D454" s="58"/>
      <c r="E454" s="58"/>
      <c r="F454" s="58"/>
      <c r="G454" s="58"/>
      <c r="H454" s="58"/>
      <c r="I454" s="3"/>
      <c r="J454" s="3"/>
      <c r="K454" s="48"/>
      <c r="L454" s="4" t="str">
        <f>IF(TRIM(K454)="","",LOOKUP(K454,Datos!$L$8:$L$33,Datos!$J$8:$J$33))</f>
        <v/>
      </c>
      <c r="M454" s="4" t="str">
        <f>IF(TRIM(K454)="","",LOOKUP(K454, Datos!$L$8:$L$33,Datos!$K$8:$K$33))</f>
        <v/>
      </c>
      <c r="N454" s="5"/>
      <c r="O454" s="6"/>
      <c r="P454" s="6"/>
      <c r="Q454" s="7"/>
      <c r="R454" s="7"/>
      <c r="S454" s="61">
        <f>SUM(R454:R458)</f>
        <v>0</v>
      </c>
      <c r="T454" s="64"/>
      <c r="U454" s="67"/>
      <c r="V454" s="29" t="str">
        <f>IF(TRIM(J454)="","",IF(AND(N454="SI", G454="CUARTO NIVEL PHD"),1.5,IF(AND(N454="SI",G454="CUARTO NIVEL MAESTRIA"),1,0)))</f>
        <v/>
      </c>
    </row>
    <row r="455" spans="1:22" s="8" customFormat="1" ht="27.95" customHeight="1" x14ac:dyDescent="0.25">
      <c r="A455" s="56"/>
      <c r="B455" s="59"/>
      <c r="C455" s="59"/>
      <c r="D455" s="59"/>
      <c r="E455" s="59"/>
      <c r="F455" s="59"/>
      <c r="G455" s="59"/>
      <c r="H455" s="59"/>
      <c r="I455" s="9"/>
      <c r="J455" s="9"/>
      <c r="K455" s="49"/>
      <c r="L455" s="10" t="str">
        <f>IF(TRIM(K455)="","",LOOKUP(K455,Datos!$L$8:$L$33,Datos!$J$8:$J$33))</f>
        <v/>
      </c>
      <c r="M455" s="10" t="str">
        <f>IF(TRIM(K455)="","",LOOKUP(K455, Datos!$L$8:$L$33,Datos!$K$8:$K$33))</f>
        <v/>
      </c>
      <c r="N455" s="11"/>
      <c r="O455" s="12"/>
      <c r="P455" s="12"/>
      <c r="Q455" s="10"/>
      <c r="R455" s="10"/>
      <c r="S455" s="62"/>
      <c r="T455" s="65"/>
      <c r="U455" s="68"/>
      <c r="V455" s="30" t="str">
        <f>IF(TRIM(J455)="","",IF(AND(N455="SI", G454="CUARTO NIVEL PHD"),1.5,IF(AND(N455="SI",G454="CUARTO NIVEL MAESTRIA"),1,0)))</f>
        <v/>
      </c>
    </row>
    <row r="456" spans="1:22" s="8" customFormat="1" ht="27.95" customHeight="1" x14ac:dyDescent="0.25">
      <c r="A456" s="56"/>
      <c r="B456" s="59"/>
      <c r="C456" s="59"/>
      <c r="D456" s="59"/>
      <c r="E456" s="59"/>
      <c r="F456" s="59"/>
      <c r="G456" s="59"/>
      <c r="H456" s="59"/>
      <c r="I456" s="13"/>
      <c r="J456" s="13"/>
      <c r="K456" s="49"/>
      <c r="L456" s="10" t="str">
        <f>IF(TRIM(K456)="","",LOOKUP(K456,Datos!$L$8:$L$33,Datos!$J$8:$J$33))</f>
        <v/>
      </c>
      <c r="M456" s="10" t="str">
        <f>IF(TRIM(K456)="","",LOOKUP(K456, Datos!$L$8:$L$33,Datos!$K$8:$K$33))</f>
        <v/>
      </c>
      <c r="N456" s="14"/>
      <c r="O456" s="15"/>
      <c r="P456" s="15"/>
      <c r="Q456" s="16"/>
      <c r="R456" s="16"/>
      <c r="S456" s="62"/>
      <c r="T456" s="65"/>
      <c r="U456" s="69"/>
      <c r="V456" s="30" t="str">
        <f>IF(TRIM(J456)="","",IF(AND(N456="SI", G454="CUARTO NIVEL PHD"),1.5,IF(AND(N456="SI",G454="CUARTO NIVEL MAESTRIA"),1,0)))</f>
        <v/>
      </c>
    </row>
    <row r="457" spans="1:22" s="8" customFormat="1" ht="27.95" customHeight="1" x14ac:dyDescent="0.25">
      <c r="A457" s="56"/>
      <c r="B457" s="59"/>
      <c r="C457" s="59"/>
      <c r="D457" s="59"/>
      <c r="E457" s="59"/>
      <c r="F457" s="59"/>
      <c r="G457" s="59"/>
      <c r="H457" s="59"/>
      <c r="I457" s="13"/>
      <c r="J457" s="13"/>
      <c r="K457" s="50"/>
      <c r="L457" s="10" t="str">
        <f>IF(TRIM(K457)="","",LOOKUP(K457,Datos!$L$8:$L$33,Datos!$J$8:$J$33))</f>
        <v/>
      </c>
      <c r="M457" s="10" t="str">
        <f>IF(TRIM(K457)="","",LOOKUP(K457, Datos!$L$8:$L$33,Datos!$K$8:$K$33))</f>
        <v/>
      </c>
      <c r="N457" s="14"/>
      <c r="O457" s="15"/>
      <c r="P457" s="15"/>
      <c r="Q457" s="16"/>
      <c r="R457" s="16"/>
      <c r="S457" s="62"/>
      <c r="T457" s="65"/>
      <c r="U457" s="69"/>
      <c r="V457" s="30" t="str">
        <f>IF(TRIM(J457)="","",IF(AND(N457="SI", G454="CUARTO NIVEL PHD"),1.5,IF(AND(N457="SI",G454="CUARTO NIVEL MAESTRIA"),1,0)))</f>
        <v/>
      </c>
    </row>
    <row r="458" spans="1:22" s="8" customFormat="1" ht="27.95" customHeight="1" thickBot="1" x14ac:dyDescent="0.3">
      <c r="A458" s="57"/>
      <c r="B458" s="60"/>
      <c r="C458" s="60"/>
      <c r="D458" s="60"/>
      <c r="E458" s="60"/>
      <c r="F458" s="60"/>
      <c r="G458" s="60"/>
      <c r="H458" s="60"/>
      <c r="I458" s="17"/>
      <c r="J458" s="17"/>
      <c r="K458" s="51"/>
      <c r="L458" s="18" t="str">
        <f>IF(TRIM(K458)="","",LOOKUP(K458,Datos!$L$8:$L$33,Datos!$J$8:$J$33))</f>
        <v/>
      </c>
      <c r="M458" s="18" t="str">
        <f>IF(TRIM(K458)="","",LOOKUP(K458, Datos!$L$8:$L$33,Datos!$K$8:$K$33))</f>
        <v/>
      </c>
      <c r="N458" s="19"/>
      <c r="O458" s="20"/>
      <c r="P458" s="20"/>
      <c r="Q458" s="18"/>
      <c r="R458" s="18"/>
      <c r="S458" s="63"/>
      <c r="T458" s="66"/>
      <c r="U458" s="70"/>
      <c r="V458" s="31" t="str">
        <f>IF(TRIM(J458)="","",IF(AND(N458="SI", G454="CUARTO NIVEL PHD"),1.5,IF(AND(N458="SI",G454="CUARTO NIVEL MAESTRIA"),1,0)))</f>
        <v/>
      </c>
    </row>
    <row r="459" spans="1:22" s="8" customFormat="1" ht="27.95" customHeight="1" x14ac:dyDescent="0.25">
      <c r="A459" s="55" t="s">
        <v>186</v>
      </c>
      <c r="B459" s="58"/>
      <c r="C459" s="58"/>
      <c r="D459" s="58"/>
      <c r="E459" s="58"/>
      <c r="F459" s="58"/>
      <c r="G459" s="58"/>
      <c r="H459" s="58"/>
      <c r="I459" s="3"/>
      <c r="J459" s="3"/>
      <c r="K459" s="48"/>
      <c r="L459" s="4" t="str">
        <f>IF(TRIM(K459)="","",LOOKUP(K459,Datos!$L$8:$L$33,Datos!$J$8:$J$33))</f>
        <v/>
      </c>
      <c r="M459" s="4" t="str">
        <f>IF(TRIM(K459)="","",LOOKUP(K459, Datos!$L$8:$L$33,Datos!$K$8:$K$33))</f>
        <v/>
      </c>
      <c r="N459" s="5"/>
      <c r="O459" s="6"/>
      <c r="P459" s="6"/>
      <c r="Q459" s="7"/>
      <c r="R459" s="7"/>
      <c r="S459" s="61">
        <f>SUM(R459:R463)</f>
        <v>0</v>
      </c>
      <c r="T459" s="64"/>
      <c r="U459" s="67"/>
      <c r="V459" s="29" t="str">
        <f>IF(TRIM(J459)="","",IF(AND(N459="SI", G459="CUARTO NIVEL PHD"),1.5,IF(AND(N459="SI",G459="CUARTO NIVEL MAESTRIA"),1,0)))</f>
        <v/>
      </c>
    </row>
    <row r="460" spans="1:22" s="8" customFormat="1" ht="27.95" customHeight="1" x14ac:dyDescent="0.25">
      <c r="A460" s="56"/>
      <c r="B460" s="59"/>
      <c r="C460" s="59"/>
      <c r="D460" s="59"/>
      <c r="E460" s="59"/>
      <c r="F460" s="59"/>
      <c r="G460" s="59"/>
      <c r="H460" s="59"/>
      <c r="I460" s="9"/>
      <c r="J460" s="9"/>
      <c r="K460" s="49"/>
      <c r="L460" s="10" t="str">
        <f>IF(TRIM(K460)="","",LOOKUP(K460,Datos!$L$8:$L$33,Datos!$J$8:$J$33))</f>
        <v/>
      </c>
      <c r="M460" s="10" t="str">
        <f>IF(TRIM(K460)="","",LOOKUP(K460, Datos!$L$8:$L$33,Datos!$K$8:$K$33))</f>
        <v/>
      </c>
      <c r="N460" s="11"/>
      <c r="O460" s="12"/>
      <c r="P460" s="12"/>
      <c r="Q460" s="10"/>
      <c r="R460" s="10"/>
      <c r="S460" s="62"/>
      <c r="T460" s="65"/>
      <c r="U460" s="68"/>
      <c r="V460" s="30" t="str">
        <f>IF(TRIM(J460)="","",IF(AND(N460="SI", G459="CUARTO NIVEL PHD"),1.5,IF(AND(N460="SI",G459="CUARTO NIVEL MAESTRIA"),1,0)))</f>
        <v/>
      </c>
    </row>
    <row r="461" spans="1:22" s="8" customFormat="1" ht="27.95" customHeight="1" x14ac:dyDescent="0.25">
      <c r="A461" s="56"/>
      <c r="B461" s="59"/>
      <c r="C461" s="59"/>
      <c r="D461" s="59"/>
      <c r="E461" s="59"/>
      <c r="F461" s="59"/>
      <c r="G461" s="59"/>
      <c r="H461" s="59"/>
      <c r="I461" s="13"/>
      <c r="J461" s="13"/>
      <c r="K461" s="49"/>
      <c r="L461" s="10" t="str">
        <f>IF(TRIM(K461)="","",LOOKUP(K461,Datos!$L$8:$L$33,Datos!$J$8:$J$33))</f>
        <v/>
      </c>
      <c r="M461" s="10" t="str">
        <f>IF(TRIM(K461)="","",LOOKUP(K461, Datos!$L$8:$L$33,Datos!$K$8:$K$33))</f>
        <v/>
      </c>
      <c r="N461" s="14"/>
      <c r="O461" s="15"/>
      <c r="P461" s="15"/>
      <c r="Q461" s="16"/>
      <c r="R461" s="16"/>
      <c r="S461" s="62"/>
      <c r="T461" s="65"/>
      <c r="U461" s="69"/>
      <c r="V461" s="30" t="str">
        <f>IF(TRIM(J461)="","",IF(AND(N461="SI", G459="CUARTO NIVEL PHD"),1.5,IF(AND(N461="SI",G459="CUARTO NIVEL MAESTRIA"),1,0)))</f>
        <v/>
      </c>
    </row>
    <row r="462" spans="1:22" s="8" customFormat="1" ht="27.95" customHeight="1" x14ac:dyDescent="0.25">
      <c r="A462" s="56"/>
      <c r="B462" s="59"/>
      <c r="C462" s="59"/>
      <c r="D462" s="59"/>
      <c r="E462" s="59"/>
      <c r="F462" s="59"/>
      <c r="G462" s="59"/>
      <c r="H462" s="59"/>
      <c r="I462" s="13"/>
      <c r="J462" s="13"/>
      <c r="K462" s="50"/>
      <c r="L462" s="10" t="str">
        <f>IF(TRIM(K462)="","",LOOKUP(K462,Datos!$L$8:$L$33,Datos!$J$8:$J$33))</f>
        <v/>
      </c>
      <c r="M462" s="10" t="str">
        <f>IF(TRIM(K462)="","",LOOKUP(K462, Datos!$L$8:$L$33,Datos!$K$8:$K$33))</f>
        <v/>
      </c>
      <c r="N462" s="14"/>
      <c r="O462" s="15"/>
      <c r="P462" s="15"/>
      <c r="Q462" s="16"/>
      <c r="R462" s="16"/>
      <c r="S462" s="62"/>
      <c r="T462" s="65"/>
      <c r="U462" s="69"/>
      <c r="V462" s="30" t="str">
        <f>IF(TRIM(J462)="","",IF(AND(N462="SI", G459="CUARTO NIVEL PHD"),1.5,IF(AND(N462="SI",G459="CUARTO NIVEL MAESTRIA"),1,0)))</f>
        <v/>
      </c>
    </row>
    <row r="463" spans="1:22" s="8" customFormat="1" ht="27.95" customHeight="1" thickBot="1" x14ac:dyDescent="0.3">
      <c r="A463" s="57"/>
      <c r="B463" s="60"/>
      <c r="C463" s="60"/>
      <c r="D463" s="60"/>
      <c r="E463" s="60"/>
      <c r="F463" s="60"/>
      <c r="G463" s="60"/>
      <c r="H463" s="60"/>
      <c r="I463" s="17"/>
      <c r="J463" s="17"/>
      <c r="K463" s="51"/>
      <c r="L463" s="18" t="str">
        <f>IF(TRIM(K463)="","",LOOKUP(K463,Datos!$L$8:$L$33,Datos!$J$8:$J$33))</f>
        <v/>
      </c>
      <c r="M463" s="18" t="str">
        <f>IF(TRIM(K463)="","",LOOKUP(K463, Datos!$L$8:$L$33,Datos!$K$8:$K$33))</f>
        <v/>
      </c>
      <c r="N463" s="19"/>
      <c r="O463" s="20"/>
      <c r="P463" s="20"/>
      <c r="Q463" s="18"/>
      <c r="R463" s="18"/>
      <c r="S463" s="63"/>
      <c r="T463" s="66"/>
      <c r="U463" s="70"/>
      <c r="V463" s="31" t="str">
        <f>IF(TRIM(J463)="","",IF(AND(N463="SI", G459="CUARTO NIVEL PHD"),1.5,IF(AND(N463="SI",G459="CUARTO NIVEL MAESTRIA"),1,0)))</f>
        <v/>
      </c>
    </row>
    <row r="464" spans="1:22" s="8" customFormat="1" ht="27.95" customHeight="1" x14ac:dyDescent="0.25">
      <c r="A464" s="55" t="s">
        <v>187</v>
      </c>
      <c r="B464" s="58"/>
      <c r="C464" s="58"/>
      <c r="D464" s="58"/>
      <c r="E464" s="58"/>
      <c r="F464" s="58"/>
      <c r="G464" s="58"/>
      <c r="H464" s="58"/>
      <c r="I464" s="3"/>
      <c r="J464" s="3"/>
      <c r="K464" s="48"/>
      <c r="L464" s="4" t="str">
        <f>IF(TRIM(K464)="","",LOOKUP(K464,Datos!$L$8:$L$33,Datos!$J$8:$J$33))</f>
        <v/>
      </c>
      <c r="M464" s="4" t="str">
        <f>IF(TRIM(K464)="","",LOOKUP(K464, Datos!$L$8:$L$33,Datos!$K$8:$K$33))</f>
        <v/>
      </c>
      <c r="N464" s="5"/>
      <c r="O464" s="6"/>
      <c r="P464" s="6"/>
      <c r="Q464" s="7"/>
      <c r="R464" s="7"/>
      <c r="S464" s="61">
        <f>SUM(R464:R468)</f>
        <v>0</v>
      </c>
      <c r="T464" s="64"/>
      <c r="U464" s="67"/>
      <c r="V464" s="29" t="str">
        <f>IF(TRIM(J464)="","",IF(AND(N464="SI", G464="CUARTO NIVEL PHD"),1.5,IF(AND(N464="SI",G464="CUARTO NIVEL MAESTRIA"),1,0)))</f>
        <v/>
      </c>
    </row>
    <row r="465" spans="1:22" s="8" customFormat="1" ht="27.95" customHeight="1" x14ac:dyDescent="0.25">
      <c r="A465" s="56"/>
      <c r="B465" s="59"/>
      <c r="C465" s="59"/>
      <c r="D465" s="59"/>
      <c r="E465" s="59"/>
      <c r="F465" s="59"/>
      <c r="G465" s="59"/>
      <c r="H465" s="59"/>
      <c r="I465" s="9"/>
      <c r="J465" s="9"/>
      <c r="K465" s="49"/>
      <c r="L465" s="10" t="str">
        <f>IF(TRIM(K465)="","",LOOKUP(K465,Datos!$L$8:$L$33,Datos!$J$8:$J$33))</f>
        <v/>
      </c>
      <c r="M465" s="10" t="str">
        <f>IF(TRIM(K465)="","",LOOKUP(K465, Datos!$L$8:$L$33,Datos!$K$8:$K$33))</f>
        <v/>
      </c>
      <c r="N465" s="11"/>
      <c r="O465" s="12"/>
      <c r="P465" s="12"/>
      <c r="Q465" s="10"/>
      <c r="R465" s="10"/>
      <c r="S465" s="62"/>
      <c r="T465" s="65"/>
      <c r="U465" s="68"/>
      <c r="V465" s="30" t="str">
        <f>IF(TRIM(J465)="","",IF(AND(N465="SI", G464="CUARTO NIVEL PHD"),1.5,IF(AND(N465="SI",G464="CUARTO NIVEL MAESTRIA"),1,0)))</f>
        <v/>
      </c>
    </row>
    <row r="466" spans="1:22" s="8" customFormat="1" ht="27.95" customHeight="1" x14ac:dyDescent="0.25">
      <c r="A466" s="56"/>
      <c r="B466" s="59"/>
      <c r="C466" s="59"/>
      <c r="D466" s="59"/>
      <c r="E466" s="59"/>
      <c r="F466" s="59"/>
      <c r="G466" s="59"/>
      <c r="H466" s="59"/>
      <c r="I466" s="13"/>
      <c r="J466" s="13"/>
      <c r="K466" s="49"/>
      <c r="L466" s="10" t="str">
        <f>IF(TRIM(K466)="","",LOOKUP(K466,Datos!$L$8:$L$33,Datos!$J$8:$J$33))</f>
        <v/>
      </c>
      <c r="M466" s="10" t="str">
        <f>IF(TRIM(K466)="","",LOOKUP(K466, Datos!$L$8:$L$33,Datos!$K$8:$K$33))</f>
        <v/>
      </c>
      <c r="N466" s="14"/>
      <c r="O466" s="15"/>
      <c r="P466" s="15"/>
      <c r="Q466" s="16"/>
      <c r="R466" s="16"/>
      <c r="S466" s="62"/>
      <c r="T466" s="65"/>
      <c r="U466" s="69"/>
      <c r="V466" s="30" t="str">
        <f>IF(TRIM(J466)="","",IF(AND(N466="SI", G464="CUARTO NIVEL PHD"),1.5,IF(AND(N466="SI",G464="CUARTO NIVEL MAESTRIA"),1,0)))</f>
        <v/>
      </c>
    </row>
    <row r="467" spans="1:22" s="8" customFormat="1" ht="27.95" customHeight="1" x14ac:dyDescent="0.25">
      <c r="A467" s="56"/>
      <c r="B467" s="59"/>
      <c r="C467" s="59"/>
      <c r="D467" s="59"/>
      <c r="E467" s="59"/>
      <c r="F467" s="59"/>
      <c r="G467" s="59"/>
      <c r="H467" s="59"/>
      <c r="I467" s="13"/>
      <c r="J467" s="13"/>
      <c r="K467" s="50"/>
      <c r="L467" s="10" t="str">
        <f>IF(TRIM(K467)="","",LOOKUP(K467,Datos!$L$8:$L$33,Datos!$J$8:$J$33))</f>
        <v/>
      </c>
      <c r="M467" s="10" t="str">
        <f>IF(TRIM(K467)="","",LOOKUP(K467, Datos!$L$8:$L$33,Datos!$K$8:$K$33))</f>
        <v/>
      </c>
      <c r="N467" s="14"/>
      <c r="O467" s="15"/>
      <c r="P467" s="15"/>
      <c r="Q467" s="16"/>
      <c r="R467" s="16"/>
      <c r="S467" s="62"/>
      <c r="T467" s="65"/>
      <c r="U467" s="69"/>
      <c r="V467" s="30" t="str">
        <f>IF(TRIM(J467)="","",IF(AND(N467="SI", G464="CUARTO NIVEL PHD"),1.5,IF(AND(N467="SI",G464="CUARTO NIVEL MAESTRIA"),1,0)))</f>
        <v/>
      </c>
    </row>
    <row r="468" spans="1:22" s="8" customFormat="1" ht="27.95" customHeight="1" thickBot="1" x14ac:dyDescent="0.3">
      <c r="A468" s="57"/>
      <c r="B468" s="60"/>
      <c r="C468" s="60"/>
      <c r="D468" s="60"/>
      <c r="E468" s="60"/>
      <c r="F468" s="60"/>
      <c r="G468" s="60"/>
      <c r="H468" s="60"/>
      <c r="I468" s="17"/>
      <c r="J468" s="17"/>
      <c r="K468" s="51"/>
      <c r="L468" s="18" t="str">
        <f>IF(TRIM(K468)="","",LOOKUP(K468,Datos!$L$8:$L$33,Datos!$J$8:$J$33))</f>
        <v/>
      </c>
      <c r="M468" s="18" t="str">
        <f>IF(TRIM(K468)="","",LOOKUP(K468, Datos!$L$8:$L$33,Datos!$K$8:$K$33))</f>
        <v/>
      </c>
      <c r="N468" s="19"/>
      <c r="O468" s="20"/>
      <c r="P468" s="20"/>
      <c r="Q468" s="18"/>
      <c r="R468" s="18"/>
      <c r="S468" s="63"/>
      <c r="T468" s="66"/>
      <c r="U468" s="70"/>
      <c r="V468" s="31" t="str">
        <f>IF(TRIM(J468)="","",IF(AND(N468="SI", G464="CUARTO NIVEL PHD"),1.5,IF(AND(N468="SI",G464="CUARTO NIVEL MAESTRIA"),1,0)))</f>
        <v/>
      </c>
    </row>
    <row r="469" spans="1:22" s="8" customFormat="1" ht="27.95" customHeight="1" x14ac:dyDescent="0.25">
      <c r="A469" s="55" t="s">
        <v>188</v>
      </c>
      <c r="B469" s="58"/>
      <c r="C469" s="58"/>
      <c r="D469" s="58"/>
      <c r="E469" s="58"/>
      <c r="F469" s="58"/>
      <c r="G469" s="58"/>
      <c r="H469" s="58"/>
      <c r="I469" s="3"/>
      <c r="J469" s="3"/>
      <c r="K469" s="48"/>
      <c r="L469" s="4" t="str">
        <f>IF(TRIM(K469)="","",LOOKUP(K469,Datos!$L$8:$L$33,Datos!$J$8:$J$33))</f>
        <v/>
      </c>
      <c r="M469" s="4" t="str">
        <f>IF(TRIM(K469)="","",LOOKUP(K469, Datos!$L$8:$L$33,Datos!$K$8:$K$33))</f>
        <v/>
      </c>
      <c r="N469" s="5"/>
      <c r="O469" s="6"/>
      <c r="P469" s="6"/>
      <c r="Q469" s="7"/>
      <c r="R469" s="7"/>
      <c r="S469" s="61">
        <f>SUM(R469:R473)</f>
        <v>0</v>
      </c>
      <c r="T469" s="64"/>
      <c r="U469" s="67"/>
      <c r="V469" s="29" t="str">
        <f>IF(TRIM(J469)="","",IF(AND(N469="SI", G469="CUARTO NIVEL PHD"),1.5,IF(AND(N469="SI",G469="CUARTO NIVEL MAESTRIA"),1,0)))</f>
        <v/>
      </c>
    </row>
    <row r="470" spans="1:22" s="8" customFormat="1" ht="27.95" customHeight="1" x14ac:dyDescent="0.25">
      <c r="A470" s="56"/>
      <c r="B470" s="59"/>
      <c r="C470" s="59"/>
      <c r="D470" s="59"/>
      <c r="E470" s="59"/>
      <c r="F470" s="59"/>
      <c r="G470" s="59"/>
      <c r="H470" s="59"/>
      <c r="I470" s="9"/>
      <c r="J470" s="9"/>
      <c r="K470" s="49"/>
      <c r="L470" s="10" t="str">
        <f>IF(TRIM(K470)="","",LOOKUP(K470,Datos!$L$8:$L$33,Datos!$J$8:$J$33))</f>
        <v/>
      </c>
      <c r="M470" s="10" t="str">
        <f>IF(TRIM(K470)="","",LOOKUP(K470, Datos!$L$8:$L$33,Datos!$K$8:$K$33))</f>
        <v/>
      </c>
      <c r="N470" s="11"/>
      <c r="O470" s="12"/>
      <c r="P470" s="12"/>
      <c r="Q470" s="10"/>
      <c r="R470" s="10"/>
      <c r="S470" s="62"/>
      <c r="T470" s="65"/>
      <c r="U470" s="68"/>
      <c r="V470" s="30" t="str">
        <f>IF(TRIM(J470)="","",IF(AND(N470="SI", G469="CUARTO NIVEL PHD"),1.5,IF(AND(N470="SI",G469="CUARTO NIVEL MAESTRIA"),1,0)))</f>
        <v/>
      </c>
    </row>
    <row r="471" spans="1:22" s="8" customFormat="1" ht="27.95" customHeight="1" x14ac:dyDescent="0.25">
      <c r="A471" s="56"/>
      <c r="B471" s="59"/>
      <c r="C471" s="59"/>
      <c r="D471" s="59"/>
      <c r="E471" s="59"/>
      <c r="F471" s="59"/>
      <c r="G471" s="59"/>
      <c r="H471" s="59"/>
      <c r="I471" s="13"/>
      <c r="J471" s="13"/>
      <c r="K471" s="49"/>
      <c r="L471" s="10" t="str">
        <f>IF(TRIM(K471)="","",LOOKUP(K471,Datos!$L$8:$L$33,Datos!$J$8:$J$33))</f>
        <v/>
      </c>
      <c r="M471" s="10" t="str">
        <f>IF(TRIM(K471)="","",LOOKUP(K471, Datos!$L$8:$L$33,Datos!$K$8:$K$33))</f>
        <v/>
      </c>
      <c r="N471" s="14"/>
      <c r="O471" s="15"/>
      <c r="P471" s="15"/>
      <c r="Q471" s="16"/>
      <c r="R471" s="16"/>
      <c r="S471" s="62"/>
      <c r="T471" s="65"/>
      <c r="U471" s="69"/>
      <c r="V471" s="30" t="str">
        <f>IF(TRIM(J471)="","",IF(AND(N471="SI", G469="CUARTO NIVEL PHD"),1.5,IF(AND(N471="SI",G469="CUARTO NIVEL MAESTRIA"),1,0)))</f>
        <v/>
      </c>
    </row>
    <row r="472" spans="1:22" s="8" customFormat="1" ht="27.95" customHeight="1" x14ac:dyDescent="0.25">
      <c r="A472" s="56"/>
      <c r="B472" s="59"/>
      <c r="C472" s="59"/>
      <c r="D472" s="59"/>
      <c r="E472" s="59"/>
      <c r="F472" s="59"/>
      <c r="G472" s="59"/>
      <c r="H472" s="59"/>
      <c r="I472" s="13"/>
      <c r="J472" s="13"/>
      <c r="K472" s="50"/>
      <c r="L472" s="10" t="str">
        <f>IF(TRIM(K472)="","",LOOKUP(K472,Datos!$L$8:$L$33,Datos!$J$8:$J$33))</f>
        <v/>
      </c>
      <c r="M472" s="10" t="str">
        <f>IF(TRIM(K472)="","",LOOKUP(K472, Datos!$L$8:$L$33,Datos!$K$8:$K$33))</f>
        <v/>
      </c>
      <c r="N472" s="14"/>
      <c r="O472" s="15"/>
      <c r="P472" s="15"/>
      <c r="Q472" s="16"/>
      <c r="R472" s="16"/>
      <c r="S472" s="62"/>
      <c r="T472" s="65"/>
      <c r="U472" s="69"/>
      <c r="V472" s="30" t="str">
        <f>IF(TRIM(J472)="","",IF(AND(N472="SI", G469="CUARTO NIVEL PHD"),1.5,IF(AND(N472="SI",G469="CUARTO NIVEL MAESTRIA"),1,0)))</f>
        <v/>
      </c>
    </row>
    <row r="473" spans="1:22" s="8" customFormat="1" ht="27.95" customHeight="1" thickBot="1" x14ac:dyDescent="0.3">
      <c r="A473" s="57"/>
      <c r="B473" s="60"/>
      <c r="C473" s="60"/>
      <c r="D473" s="60"/>
      <c r="E473" s="60"/>
      <c r="F473" s="60"/>
      <c r="G473" s="60"/>
      <c r="H473" s="60"/>
      <c r="I473" s="17"/>
      <c r="J473" s="17"/>
      <c r="K473" s="51"/>
      <c r="L473" s="18" t="str">
        <f>IF(TRIM(K473)="","",LOOKUP(K473,Datos!$L$8:$L$33,Datos!$J$8:$J$33))</f>
        <v/>
      </c>
      <c r="M473" s="18" t="str">
        <f>IF(TRIM(K473)="","",LOOKUP(K473, Datos!$L$8:$L$33,Datos!$K$8:$K$33))</f>
        <v/>
      </c>
      <c r="N473" s="19"/>
      <c r="O473" s="20"/>
      <c r="P473" s="20"/>
      <c r="Q473" s="18"/>
      <c r="R473" s="18"/>
      <c r="S473" s="63"/>
      <c r="T473" s="66"/>
      <c r="U473" s="70"/>
      <c r="V473" s="31" t="str">
        <f>IF(TRIM(J473)="","",IF(AND(N473="SI", G469="CUARTO NIVEL PHD"),1.5,IF(AND(N473="SI",G469="CUARTO NIVEL MAESTRIA"),1,0)))</f>
        <v/>
      </c>
    </row>
    <row r="474" spans="1:22" s="8" customFormat="1" ht="27.95" customHeight="1" x14ac:dyDescent="0.25">
      <c r="A474" s="55" t="s">
        <v>189</v>
      </c>
      <c r="B474" s="58"/>
      <c r="C474" s="58"/>
      <c r="D474" s="58"/>
      <c r="E474" s="58"/>
      <c r="F474" s="58"/>
      <c r="G474" s="58"/>
      <c r="H474" s="58"/>
      <c r="I474" s="3"/>
      <c r="J474" s="3"/>
      <c r="K474" s="48"/>
      <c r="L474" s="4" t="str">
        <f>IF(TRIM(K474)="","",LOOKUP(K474,Datos!$L$8:$L$33,Datos!$J$8:$J$33))</f>
        <v/>
      </c>
      <c r="M474" s="4" t="str">
        <f>IF(TRIM(K474)="","",LOOKUP(K474, Datos!$L$8:$L$33,Datos!$K$8:$K$33))</f>
        <v/>
      </c>
      <c r="N474" s="5"/>
      <c r="O474" s="6"/>
      <c r="P474" s="6"/>
      <c r="Q474" s="7"/>
      <c r="R474" s="7"/>
      <c r="S474" s="61">
        <f>SUM(R474:R478)</f>
        <v>0</v>
      </c>
      <c r="T474" s="64"/>
      <c r="U474" s="67"/>
      <c r="V474" s="29" t="str">
        <f>IF(TRIM(J474)="","",IF(AND(N474="SI", G474="CUARTO NIVEL PHD"),1.5,IF(AND(N474="SI",G474="CUARTO NIVEL MAESTRIA"),1,0)))</f>
        <v/>
      </c>
    </row>
    <row r="475" spans="1:22" s="8" customFormat="1" ht="27.95" customHeight="1" x14ac:dyDescent="0.25">
      <c r="A475" s="56"/>
      <c r="B475" s="59"/>
      <c r="C475" s="59"/>
      <c r="D475" s="59"/>
      <c r="E475" s="59"/>
      <c r="F475" s="59"/>
      <c r="G475" s="59"/>
      <c r="H475" s="59"/>
      <c r="I475" s="9"/>
      <c r="J475" s="9"/>
      <c r="K475" s="49"/>
      <c r="L475" s="10" t="str">
        <f>IF(TRIM(K475)="","",LOOKUP(K475,Datos!$L$8:$L$33,Datos!$J$8:$J$33))</f>
        <v/>
      </c>
      <c r="M475" s="10" t="str">
        <f>IF(TRIM(K475)="","",LOOKUP(K475, Datos!$L$8:$L$33,Datos!$K$8:$K$33))</f>
        <v/>
      </c>
      <c r="N475" s="11"/>
      <c r="O475" s="12"/>
      <c r="P475" s="12"/>
      <c r="Q475" s="10"/>
      <c r="R475" s="10"/>
      <c r="S475" s="62"/>
      <c r="T475" s="65"/>
      <c r="U475" s="68"/>
      <c r="V475" s="30" t="str">
        <f>IF(TRIM(J475)="","",IF(AND(N475="SI", G474="CUARTO NIVEL PHD"),1.5,IF(AND(N475="SI",G474="CUARTO NIVEL MAESTRIA"),1,0)))</f>
        <v/>
      </c>
    </row>
    <row r="476" spans="1:22" s="8" customFormat="1" ht="27.95" customHeight="1" x14ac:dyDescent="0.25">
      <c r="A476" s="56"/>
      <c r="B476" s="59"/>
      <c r="C476" s="59"/>
      <c r="D476" s="59"/>
      <c r="E476" s="59"/>
      <c r="F476" s="59"/>
      <c r="G476" s="59"/>
      <c r="H476" s="59"/>
      <c r="I476" s="13"/>
      <c r="J476" s="13"/>
      <c r="K476" s="49"/>
      <c r="L476" s="10" t="str">
        <f>IF(TRIM(K476)="","",LOOKUP(K476,Datos!$L$8:$L$33,Datos!$J$8:$J$33))</f>
        <v/>
      </c>
      <c r="M476" s="10" t="str">
        <f>IF(TRIM(K476)="","",LOOKUP(K476, Datos!$L$8:$L$33,Datos!$K$8:$K$33))</f>
        <v/>
      </c>
      <c r="N476" s="14"/>
      <c r="O476" s="15"/>
      <c r="P476" s="15"/>
      <c r="Q476" s="16"/>
      <c r="R476" s="16"/>
      <c r="S476" s="62"/>
      <c r="T476" s="65"/>
      <c r="U476" s="69"/>
      <c r="V476" s="30" t="str">
        <f>IF(TRIM(J476)="","",IF(AND(N476="SI", G474="CUARTO NIVEL PHD"),1.5,IF(AND(N476="SI",G474="CUARTO NIVEL MAESTRIA"),1,0)))</f>
        <v/>
      </c>
    </row>
    <row r="477" spans="1:22" s="8" customFormat="1" ht="27.95" customHeight="1" x14ac:dyDescent="0.25">
      <c r="A477" s="56"/>
      <c r="B477" s="59"/>
      <c r="C477" s="59"/>
      <c r="D477" s="59"/>
      <c r="E477" s="59"/>
      <c r="F477" s="59"/>
      <c r="G477" s="59"/>
      <c r="H477" s="59"/>
      <c r="I477" s="13"/>
      <c r="J477" s="13"/>
      <c r="K477" s="50"/>
      <c r="L477" s="10" t="str">
        <f>IF(TRIM(K477)="","",LOOKUP(K477,Datos!$L$8:$L$33,Datos!$J$8:$J$33))</f>
        <v/>
      </c>
      <c r="M477" s="10" t="str">
        <f>IF(TRIM(K477)="","",LOOKUP(K477, Datos!$L$8:$L$33,Datos!$K$8:$K$33))</f>
        <v/>
      </c>
      <c r="N477" s="14"/>
      <c r="O477" s="15"/>
      <c r="P477" s="15"/>
      <c r="Q477" s="16"/>
      <c r="R477" s="16"/>
      <c r="S477" s="62"/>
      <c r="T477" s="65"/>
      <c r="U477" s="69"/>
      <c r="V477" s="30" t="str">
        <f>IF(TRIM(J477)="","",IF(AND(N477="SI", G474="CUARTO NIVEL PHD"),1.5,IF(AND(N477="SI",G474="CUARTO NIVEL MAESTRIA"),1,0)))</f>
        <v/>
      </c>
    </row>
    <row r="478" spans="1:22" s="8" customFormat="1" ht="27.95" customHeight="1" thickBot="1" x14ac:dyDescent="0.3">
      <c r="A478" s="57"/>
      <c r="B478" s="60"/>
      <c r="C478" s="60"/>
      <c r="D478" s="60"/>
      <c r="E478" s="60"/>
      <c r="F478" s="60"/>
      <c r="G478" s="60"/>
      <c r="H478" s="60"/>
      <c r="I478" s="17"/>
      <c r="J478" s="17"/>
      <c r="K478" s="51"/>
      <c r="L478" s="18" t="str">
        <f>IF(TRIM(K478)="","",LOOKUP(K478,Datos!$L$8:$L$33,Datos!$J$8:$J$33))</f>
        <v/>
      </c>
      <c r="M478" s="18" t="str">
        <f>IF(TRIM(K478)="","",LOOKUP(K478, Datos!$L$8:$L$33,Datos!$K$8:$K$33))</f>
        <v/>
      </c>
      <c r="N478" s="19"/>
      <c r="O478" s="20"/>
      <c r="P478" s="20"/>
      <c r="Q478" s="18"/>
      <c r="R478" s="18"/>
      <c r="S478" s="63"/>
      <c r="T478" s="66"/>
      <c r="U478" s="70"/>
      <c r="V478" s="31" t="str">
        <f>IF(TRIM(J478)="","",IF(AND(N478="SI", G474="CUARTO NIVEL PHD"),1.5,IF(AND(N478="SI",G474="CUARTO NIVEL MAESTRIA"),1,0)))</f>
        <v/>
      </c>
    </row>
    <row r="479" spans="1:22" s="8" customFormat="1" ht="27.95" customHeight="1" x14ac:dyDescent="0.25">
      <c r="A479" s="55" t="s">
        <v>190</v>
      </c>
      <c r="B479" s="58"/>
      <c r="C479" s="58"/>
      <c r="D479" s="58"/>
      <c r="E479" s="58"/>
      <c r="F479" s="58"/>
      <c r="G479" s="58"/>
      <c r="H479" s="58"/>
      <c r="I479" s="3"/>
      <c r="J479" s="3"/>
      <c r="K479" s="48"/>
      <c r="L479" s="4" t="str">
        <f>IF(TRIM(K479)="","",LOOKUP(K479,Datos!$L$8:$L$33,Datos!$J$8:$J$33))</f>
        <v/>
      </c>
      <c r="M479" s="4" t="str">
        <f>IF(TRIM(K479)="","",LOOKUP(K479, Datos!$L$8:$L$33,Datos!$K$8:$K$33))</f>
        <v/>
      </c>
      <c r="N479" s="5"/>
      <c r="O479" s="6"/>
      <c r="P479" s="6"/>
      <c r="Q479" s="7"/>
      <c r="R479" s="7"/>
      <c r="S479" s="61">
        <f>SUM(R479:R483)</f>
        <v>0</v>
      </c>
      <c r="T479" s="64"/>
      <c r="U479" s="67"/>
      <c r="V479" s="29" t="str">
        <f>IF(TRIM(J479)="","",IF(AND(N479="SI", G479="CUARTO NIVEL PHD"),1.5,IF(AND(N479="SI",G479="CUARTO NIVEL MAESTRIA"),1,0)))</f>
        <v/>
      </c>
    </row>
    <row r="480" spans="1:22" s="8" customFormat="1" ht="27.95" customHeight="1" x14ac:dyDescent="0.25">
      <c r="A480" s="56"/>
      <c r="B480" s="59"/>
      <c r="C480" s="59"/>
      <c r="D480" s="59"/>
      <c r="E480" s="59"/>
      <c r="F480" s="59"/>
      <c r="G480" s="59"/>
      <c r="H480" s="59"/>
      <c r="I480" s="9"/>
      <c r="J480" s="9"/>
      <c r="K480" s="49"/>
      <c r="L480" s="10" t="str">
        <f>IF(TRIM(K480)="","",LOOKUP(K480,Datos!$L$8:$L$33,Datos!$J$8:$J$33))</f>
        <v/>
      </c>
      <c r="M480" s="10" t="str">
        <f>IF(TRIM(K480)="","",LOOKUP(K480, Datos!$L$8:$L$33,Datos!$K$8:$K$33))</f>
        <v/>
      </c>
      <c r="N480" s="11"/>
      <c r="O480" s="12"/>
      <c r="P480" s="12"/>
      <c r="Q480" s="10"/>
      <c r="R480" s="10"/>
      <c r="S480" s="62"/>
      <c r="T480" s="65"/>
      <c r="U480" s="68"/>
      <c r="V480" s="30" t="str">
        <f>IF(TRIM(J480)="","",IF(AND(N480="SI", G479="CUARTO NIVEL PHD"),1.5,IF(AND(N480="SI",G479="CUARTO NIVEL MAESTRIA"),1,0)))</f>
        <v/>
      </c>
    </row>
    <row r="481" spans="1:22" s="8" customFormat="1" ht="27.95" customHeight="1" x14ac:dyDescent="0.25">
      <c r="A481" s="56"/>
      <c r="B481" s="59"/>
      <c r="C481" s="59"/>
      <c r="D481" s="59"/>
      <c r="E481" s="59"/>
      <c r="F481" s="59"/>
      <c r="G481" s="59"/>
      <c r="H481" s="59"/>
      <c r="I481" s="13"/>
      <c r="J481" s="13"/>
      <c r="K481" s="49"/>
      <c r="L481" s="10" t="str">
        <f>IF(TRIM(K481)="","",LOOKUP(K481,Datos!$L$8:$L$33,Datos!$J$8:$J$33))</f>
        <v/>
      </c>
      <c r="M481" s="10" t="str">
        <f>IF(TRIM(K481)="","",LOOKUP(K481, Datos!$L$8:$L$33,Datos!$K$8:$K$33))</f>
        <v/>
      </c>
      <c r="N481" s="14"/>
      <c r="O481" s="15"/>
      <c r="P481" s="15"/>
      <c r="Q481" s="16"/>
      <c r="R481" s="16"/>
      <c r="S481" s="62"/>
      <c r="T481" s="65"/>
      <c r="U481" s="69"/>
      <c r="V481" s="30" t="str">
        <f>IF(TRIM(J481)="","",IF(AND(N481="SI", G479="CUARTO NIVEL PHD"),1.5,IF(AND(N481="SI",G479="CUARTO NIVEL MAESTRIA"),1,0)))</f>
        <v/>
      </c>
    </row>
    <row r="482" spans="1:22" s="8" customFormat="1" ht="27.95" customHeight="1" x14ac:dyDescent="0.25">
      <c r="A482" s="56"/>
      <c r="B482" s="59"/>
      <c r="C482" s="59"/>
      <c r="D482" s="59"/>
      <c r="E482" s="59"/>
      <c r="F482" s="59"/>
      <c r="G482" s="59"/>
      <c r="H482" s="59"/>
      <c r="I482" s="13"/>
      <c r="J482" s="13"/>
      <c r="K482" s="50"/>
      <c r="L482" s="10" t="str">
        <f>IF(TRIM(K482)="","",LOOKUP(K482,Datos!$L$8:$L$33,Datos!$J$8:$J$33))</f>
        <v/>
      </c>
      <c r="M482" s="10" t="str">
        <f>IF(TRIM(K482)="","",LOOKUP(K482, Datos!$L$8:$L$33,Datos!$K$8:$K$33))</f>
        <v/>
      </c>
      <c r="N482" s="14"/>
      <c r="O482" s="15"/>
      <c r="P482" s="15"/>
      <c r="Q482" s="16"/>
      <c r="R482" s="16"/>
      <c r="S482" s="62"/>
      <c r="T482" s="65"/>
      <c r="U482" s="69"/>
      <c r="V482" s="30" t="str">
        <f>IF(TRIM(J482)="","",IF(AND(N482="SI", G479="CUARTO NIVEL PHD"),1.5,IF(AND(N482="SI",G479="CUARTO NIVEL MAESTRIA"),1,0)))</f>
        <v/>
      </c>
    </row>
    <row r="483" spans="1:22" s="8" customFormat="1" ht="27.95" customHeight="1" thickBot="1" x14ac:dyDescent="0.3">
      <c r="A483" s="57"/>
      <c r="B483" s="60"/>
      <c r="C483" s="60"/>
      <c r="D483" s="60"/>
      <c r="E483" s="60"/>
      <c r="F483" s="60"/>
      <c r="G483" s="60"/>
      <c r="H483" s="60"/>
      <c r="I483" s="17"/>
      <c r="J483" s="17"/>
      <c r="K483" s="51"/>
      <c r="L483" s="18" t="str">
        <f>IF(TRIM(K483)="","",LOOKUP(K483,Datos!$L$8:$L$33,Datos!$J$8:$J$33))</f>
        <v/>
      </c>
      <c r="M483" s="18" t="str">
        <f>IF(TRIM(K483)="","",LOOKUP(K483, Datos!$L$8:$L$33,Datos!$K$8:$K$33))</f>
        <v/>
      </c>
      <c r="N483" s="19"/>
      <c r="O483" s="20"/>
      <c r="P483" s="20"/>
      <c r="Q483" s="18"/>
      <c r="R483" s="18"/>
      <c r="S483" s="63"/>
      <c r="T483" s="66"/>
      <c r="U483" s="70"/>
      <c r="V483" s="31" t="str">
        <f>IF(TRIM(J483)="","",IF(AND(N483="SI", G479="CUARTO NIVEL PHD"),1.5,IF(AND(N483="SI",G479="CUARTO NIVEL MAESTRIA"),1,0)))</f>
        <v/>
      </c>
    </row>
    <row r="484" spans="1:22" s="8" customFormat="1" ht="27.95" customHeight="1" x14ac:dyDescent="0.25">
      <c r="A484" s="55" t="s">
        <v>191</v>
      </c>
      <c r="B484" s="58"/>
      <c r="C484" s="58"/>
      <c r="D484" s="58"/>
      <c r="E484" s="58"/>
      <c r="F484" s="58"/>
      <c r="G484" s="58"/>
      <c r="H484" s="58"/>
      <c r="I484" s="3"/>
      <c r="J484" s="3"/>
      <c r="K484" s="48"/>
      <c r="L484" s="4" t="str">
        <f>IF(TRIM(K484)="","",LOOKUP(K484,Datos!$L$8:$L$33,Datos!$J$8:$J$33))</f>
        <v/>
      </c>
      <c r="M484" s="4" t="str">
        <f>IF(TRIM(K484)="","",LOOKUP(K484, Datos!$L$8:$L$33,Datos!$K$8:$K$33))</f>
        <v/>
      </c>
      <c r="N484" s="5"/>
      <c r="O484" s="6"/>
      <c r="P484" s="6"/>
      <c r="Q484" s="7"/>
      <c r="R484" s="7"/>
      <c r="S484" s="61">
        <f>SUM(R484:R488)</f>
        <v>0</v>
      </c>
      <c r="T484" s="64"/>
      <c r="U484" s="67"/>
      <c r="V484" s="29" t="str">
        <f>IF(TRIM(J484)="","",IF(AND(N484="SI", G484="CUARTO NIVEL PHD"),1.5,IF(AND(N484="SI",G484="CUARTO NIVEL MAESTRIA"),1,0)))</f>
        <v/>
      </c>
    </row>
    <row r="485" spans="1:22" s="8" customFormat="1" ht="27.95" customHeight="1" x14ac:dyDescent="0.25">
      <c r="A485" s="56"/>
      <c r="B485" s="59"/>
      <c r="C485" s="59"/>
      <c r="D485" s="59"/>
      <c r="E485" s="59"/>
      <c r="F485" s="59"/>
      <c r="G485" s="59"/>
      <c r="H485" s="59"/>
      <c r="I485" s="9"/>
      <c r="J485" s="9"/>
      <c r="K485" s="49"/>
      <c r="L485" s="10" t="str">
        <f>IF(TRIM(K485)="","",LOOKUP(K485,Datos!$L$8:$L$33,Datos!$J$8:$J$33))</f>
        <v/>
      </c>
      <c r="M485" s="10" t="str">
        <f>IF(TRIM(K485)="","",LOOKUP(K485, Datos!$L$8:$L$33,Datos!$K$8:$K$33))</f>
        <v/>
      </c>
      <c r="N485" s="11"/>
      <c r="O485" s="12"/>
      <c r="P485" s="12"/>
      <c r="Q485" s="10"/>
      <c r="R485" s="10"/>
      <c r="S485" s="62"/>
      <c r="T485" s="65"/>
      <c r="U485" s="68"/>
      <c r="V485" s="30" t="str">
        <f>IF(TRIM(J485)="","",IF(AND(N485="SI", G484="CUARTO NIVEL PHD"),1.5,IF(AND(N485="SI",G484="CUARTO NIVEL MAESTRIA"),1,0)))</f>
        <v/>
      </c>
    </row>
    <row r="486" spans="1:22" s="8" customFormat="1" ht="27.95" customHeight="1" x14ac:dyDescent="0.25">
      <c r="A486" s="56"/>
      <c r="B486" s="59"/>
      <c r="C486" s="59"/>
      <c r="D486" s="59"/>
      <c r="E486" s="59"/>
      <c r="F486" s="59"/>
      <c r="G486" s="59"/>
      <c r="H486" s="59"/>
      <c r="I486" s="13"/>
      <c r="J486" s="13"/>
      <c r="K486" s="49"/>
      <c r="L486" s="10" t="str">
        <f>IF(TRIM(K486)="","",LOOKUP(K486,Datos!$L$8:$L$33,Datos!$J$8:$J$33))</f>
        <v/>
      </c>
      <c r="M486" s="10" t="str">
        <f>IF(TRIM(K486)="","",LOOKUP(K486, Datos!$L$8:$L$33,Datos!$K$8:$K$33))</f>
        <v/>
      </c>
      <c r="N486" s="14"/>
      <c r="O486" s="15"/>
      <c r="P486" s="15"/>
      <c r="Q486" s="16"/>
      <c r="R486" s="16"/>
      <c r="S486" s="62"/>
      <c r="T486" s="65"/>
      <c r="U486" s="69"/>
      <c r="V486" s="30" t="str">
        <f>IF(TRIM(J486)="","",IF(AND(N486="SI", G484="CUARTO NIVEL PHD"),1.5,IF(AND(N486="SI",G484="CUARTO NIVEL MAESTRIA"),1,0)))</f>
        <v/>
      </c>
    </row>
    <row r="487" spans="1:22" s="8" customFormat="1" ht="27.95" customHeight="1" x14ac:dyDescent="0.25">
      <c r="A487" s="56"/>
      <c r="B487" s="59"/>
      <c r="C487" s="59"/>
      <c r="D487" s="59"/>
      <c r="E487" s="59"/>
      <c r="F487" s="59"/>
      <c r="G487" s="59"/>
      <c r="H487" s="59"/>
      <c r="I487" s="13"/>
      <c r="J487" s="13"/>
      <c r="K487" s="50"/>
      <c r="L487" s="10" t="str">
        <f>IF(TRIM(K487)="","",LOOKUP(K487,Datos!$L$8:$L$33,Datos!$J$8:$J$33))</f>
        <v/>
      </c>
      <c r="M487" s="10" t="str">
        <f>IF(TRIM(K487)="","",LOOKUP(K487, Datos!$L$8:$L$33,Datos!$K$8:$K$33))</f>
        <v/>
      </c>
      <c r="N487" s="14"/>
      <c r="O487" s="15"/>
      <c r="P487" s="15"/>
      <c r="Q487" s="16"/>
      <c r="R487" s="16"/>
      <c r="S487" s="62"/>
      <c r="T487" s="65"/>
      <c r="U487" s="69"/>
      <c r="V487" s="30" t="str">
        <f>IF(TRIM(J487)="","",IF(AND(N487="SI", G484="CUARTO NIVEL PHD"),1.5,IF(AND(N487="SI",G484="CUARTO NIVEL MAESTRIA"),1,0)))</f>
        <v/>
      </c>
    </row>
    <row r="488" spans="1:22" s="8" customFormat="1" ht="27.95" customHeight="1" thickBot="1" x14ac:dyDescent="0.3">
      <c r="A488" s="57"/>
      <c r="B488" s="60"/>
      <c r="C488" s="60"/>
      <c r="D488" s="60"/>
      <c r="E488" s="60"/>
      <c r="F488" s="60"/>
      <c r="G488" s="60"/>
      <c r="H488" s="60"/>
      <c r="I488" s="17"/>
      <c r="J488" s="17"/>
      <c r="K488" s="51"/>
      <c r="L488" s="18" t="str">
        <f>IF(TRIM(K488)="","",LOOKUP(K488,Datos!$L$8:$L$33,Datos!$J$8:$J$33))</f>
        <v/>
      </c>
      <c r="M488" s="18" t="str">
        <f>IF(TRIM(K488)="","",LOOKUP(K488, Datos!$L$8:$L$33,Datos!$K$8:$K$33))</f>
        <v/>
      </c>
      <c r="N488" s="19"/>
      <c r="O488" s="20"/>
      <c r="P488" s="20"/>
      <c r="Q488" s="18"/>
      <c r="R488" s="18"/>
      <c r="S488" s="63"/>
      <c r="T488" s="66"/>
      <c r="U488" s="70"/>
      <c r="V488" s="31" t="str">
        <f>IF(TRIM(J488)="","",IF(AND(N488="SI", G484="CUARTO NIVEL PHD"),1.5,IF(AND(N488="SI",G484="CUARTO NIVEL MAESTRIA"),1,0)))</f>
        <v/>
      </c>
    </row>
    <row r="489" spans="1:22" s="8" customFormat="1" ht="27.95" customHeight="1" x14ac:dyDescent="0.25">
      <c r="A489" s="55" t="s">
        <v>192</v>
      </c>
      <c r="B489" s="58"/>
      <c r="C489" s="58"/>
      <c r="D489" s="58"/>
      <c r="E489" s="58"/>
      <c r="F489" s="58"/>
      <c r="G489" s="58"/>
      <c r="H489" s="58"/>
      <c r="I489" s="3"/>
      <c r="J489" s="3"/>
      <c r="K489" s="48"/>
      <c r="L489" s="4" t="str">
        <f>IF(TRIM(K489)="","",LOOKUP(K489,Datos!$L$8:$L$33,Datos!$J$8:$J$33))</f>
        <v/>
      </c>
      <c r="M489" s="4" t="str">
        <f>IF(TRIM(K489)="","",LOOKUP(K489, Datos!$L$8:$L$33,Datos!$K$8:$K$33))</f>
        <v/>
      </c>
      <c r="N489" s="5"/>
      <c r="O489" s="6"/>
      <c r="P489" s="6"/>
      <c r="Q489" s="7"/>
      <c r="R489" s="7"/>
      <c r="S489" s="61">
        <f>SUM(R489:R493)</f>
        <v>0</v>
      </c>
      <c r="T489" s="64"/>
      <c r="U489" s="67"/>
      <c r="V489" s="29" t="str">
        <f>IF(TRIM(J489)="","",IF(AND(N489="SI", G489="CUARTO NIVEL PHD"),1.5,IF(AND(N489="SI",G489="CUARTO NIVEL MAESTRIA"),1,0)))</f>
        <v/>
      </c>
    </row>
    <row r="490" spans="1:22" s="8" customFormat="1" ht="27.95" customHeight="1" x14ac:dyDescent="0.25">
      <c r="A490" s="56"/>
      <c r="B490" s="59"/>
      <c r="C490" s="59"/>
      <c r="D490" s="59"/>
      <c r="E490" s="59"/>
      <c r="F490" s="59"/>
      <c r="G490" s="59"/>
      <c r="H490" s="59"/>
      <c r="I490" s="9"/>
      <c r="J490" s="9"/>
      <c r="K490" s="49"/>
      <c r="L490" s="10" t="str">
        <f>IF(TRIM(K490)="","",LOOKUP(K490,Datos!$L$8:$L$33,Datos!$J$8:$J$33))</f>
        <v/>
      </c>
      <c r="M490" s="10" t="str">
        <f>IF(TRIM(K490)="","",LOOKUP(K490, Datos!$L$8:$L$33,Datos!$K$8:$K$33))</f>
        <v/>
      </c>
      <c r="N490" s="11"/>
      <c r="O490" s="12"/>
      <c r="P490" s="12"/>
      <c r="Q490" s="10"/>
      <c r="R490" s="10"/>
      <c r="S490" s="62"/>
      <c r="T490" s="65"/>
      <c r="U490" s="68"/>
      <c r="V490" s="30" t="str">
        <f>IF(TRIM(J490)="","",IF(AND(N490="SI", G489="CUARTO NIVEL PHD"),1.5,IF(AND(N490="SI",G489="CUARTO NIVEL MAESTRIA"),1,0)))</f>
        <v/>
      </c>
    </row>
    <row r="491" spans="1:22" s="8" customFormat="1" ht="27.95" customHeight="1" x14ac:dyDescent="0.25">
      <c r="A491" s="56"/>
      <c r="B491" s="59"/>
      <c r="C491" s="59"/>
      <c r="D491" s="59"/>
      <c r="E491" s="59"/>
      <c r="F491" s="59"/>
      <c r="G491" s="59"/>
      <c r="H491" s="59"/>
      <c r="I491" s="13"/>
      <c r="J491" s="13"/>
      <c r="K491" s="49"/>
      <c r="L491" s="10" t="str">
        <f>IF(TRIM(K491)="","",LOOKUP(K491,Datos!$L$8:$L$33,Datos!$J$8:$J$33))</f>
        <v/>
      </c>
      <c r="M491" s="10" t="str">
        <f>IF(TRIM(K491)="","",LOOKUP(K491, Datos!$L$8:$L$33,Datos!$K$8:$K$33))</f>
        <v/>
      </c>
      <c r="N491" s="14"/>
      <c r="O491" s="15"/>
      <c r="P491" s="15"/>
      <c r="Q491" s="16"/>
      <c r="R491" s="16"/>
      <c r="S491" s="62"/>
      <c r="T491" s="65"/>
      <c r="U491" s="69"/>
      <c r="V491" s="30" t="str">
        <f>IF(TRIM(J491)="","",IF(AND(N491="SI", G489="CUARTO NIVEL PHD"),1.5,IF(AND(N491="SI",G489="CUARTO NIVEL MAESTRIA"),1,0)))</f>
        <v/>
      </c>
    </row>
    <row r="492" spans="1:22" s="8" customFormat="1" ht="27.95" customHeight="1" x14ac:dyDescent="0.25">
      <c r="A492" s="56"/>
      <c r="B492" s="59"/>
      <c r="C492" s="59"/>
      <c r="D492" s="59"/>
      <c r="E492" s="59"/>
      <c r="F492" s="59"/>
      <c r="G492" s="59"/>
      <c r="H492" s="59"/>
      <c r="I492" s="13"/>
      <c r="J492" s="13"/>
      <c r="K492" s="50"/>
      <c r="L492" s="10" t="str">
        <f>IF(TRIM(K492)="","",LOOKUP(K492,Datos!$L$8:$L$33,Datos!$J$8:$J$33))</f>
        <v/>
      </c>
      <c r="M492" s="10" t="str">
        <f>IF(TRIM(K492)="","",LOOKUP(K492, Datos!$L$8:$L$33,Datos!$K$8:$K$33))</f>
        <v/>
      </c>
      <c r="N492" s="14"/>
      <c r="O492" s="15"/>
      <c r="P492" s="15"/>
      <c r="Q492" s="16"/>
      <c r="R492" s="16"/>
      <c r="S492" s="62"/>
      <c r="T492" s="65"/>
      <c r="U492" s="69"/>
      <c r="V492" s="30" t="str">
        <f>IF(TRIM(J492)="","",IF(AND(N492="SI", G489="CUARTO NIVEL PHD"),1.5,IF(AND(N492="SI",G489="CUARTO NIVEL MAESTRIA"),1,0)))</f>
        <v/>
      </c>
    </row>
    <row r="493" spans="1:22" s="8" customFormat="1" ht="27.95" customHeight="1" thickBot="1" x14ac:dyDescent="0.3">
      <c r="A493" s="57"/>
      <c r="B493" s="60"/>
      <c r="C493" s="60"/>
      <c r="D493" s="60"/>
      <c r="E493" s="60"/>
      <c r="F493" s="60"/>
      <c r="G493" s="60"/>
      <c r="H493" s="60"/>
      <c r="I493" s="17"/>
      <c r="J493" s="17"/>
      <c r="K493" s="51"/>
      <c r="L493" s="18" t="str">
        <f>IF(TRIM(K493)="","",LOOKUP(K493,Datos!$L$8:$L$33,Datos!$J$8:$J$33))</f>
        <v/>
      </c>
      <c r="M493" s="18" t="str">
        <f>IF(TRIM(K493)="","",LOOKUP(K493, Datos!$L$8:$L$33,Datos!$K$8:$K$33))</f>
        <v/>
      </c>
      <c r="N493" s="19"/>
      <c r="O493" s="20"/>
      <c r="P493" s="20"/>
      <c r="Q493" s="18"/>
      <c r="R493" s="18"/>
      <c r="S493" s="63"/>
      <c r="T493" s="66"/>
      <c r="U493" s="70"/>
      <c r="V493" s="31" t="str">
        <f>IF(TRIM(J493)="","",IF(AND(N493="SI", G489="CUARTO NIVEL PHD"),1.5,IF(AND(N493="SI",G489="CUARTO NIVEL MAESTRIA"),1,0)))</f>
        <v/>
      </c>
    </row>
    <row r="494" spans="1:22" s="8" customFormat="1" ht="27.95" customHeight="1" x14ac:dyDescent="0.25">
      <c r="A494" s="55" t="s">
        <v>193</v>
      </c>
      <c r="B494" s="58"/>
      <c r="C494" s="58"/>
      <c r="D494" s="58"/>
      <c r="E494" s="58"/>
      <c r="F494" s="58"/>
      <c r="G494" s="58"/>
      <c r="H494" s="58"/>
      <c r="I494" s="3"/>
      <c r="J494" s="3"/>
      <c r="K494" s="48"/>
      <c r="L494" s="4" t="str">
        <f>IF(TRIM(K494)="","",LOOKUP(K494,Datos!$L$8:$L$33,Datos!$J$8:$J$33))</f>
        <v/>
      </c>
      <c r="M494" s="4" t="str">
        <f>IF(TRIM(K494)="","",LOOKUP(K494, Datos!$L$8:$L$33,Datos!$K$8:$K$33))</f>
        <v/>
      </c>
      <c r="N494" s="5"/>
      <c r="O494" s="6"/>
      <c r="P494" s="6"/>
      <c r="Q494" s="7"/>
      <c r="R494" s="7"/>
      <c r="S494" s="61">
        <f>SUM(R494:R498)</f>
        <v>0</v>
      </c>
      <c r="T494" s="64"/>
      <c r="U494" s="67"/>
      <c r="V494" s="29" t="str">
        <f>IF(TRIM(J494)="","",IF(AND(N494="SI", G494="CUARTO NIVEL PHD"),1.5,IF(AND(N494="SI",G494="CUARTO NIVEL MAESTRIA"),1,0)))</f>
        <v/>
      </c>
    </row>
    <row r="495" spans="1:22" s="8" customFormat="1" ht="27.95" customHeight="1" x14ac:dyDescent="0.25">
      <c r="A495" s="56"/>
      <c r="B495" s="59"/>
      <c r="C495" s="59"/>
      <c r="D495" s="59"/>
      <c r="E495" s="59"/>
      <c r="F495" s="59"/>
      <c r="G495" s="59"/>
      <c r="H495" s="59"/>
      <c r="I495" s="9"/>
      <c r="J495" s="9"/>
      <c r="K495" s="49"/>
      <c r="L495" s="10" t="str">
        <f>IF(TRIM(K495)="","",LOOKUP(K495,Datos!$L$8:$L$33,Datos!$J$8:$J$33))</f>
        <v/>
      </c>
      <c r="M495" s="10" t="str">
        <f>IF(TRIM(K495)="","",LOOKUP(K495, Datos!$L$8:$L$33,Datos!$K$8:$K$33))</f>
        <v/>
      </c>
      <c r="N495" s="11"/>
      <c r="O495" s="12"/>
      <c r="P495" s="12"/>
      <c r="Q495" s="10"/>
      <c r="R495" s="10"/>
      <c r="S495" s="62"/>
      <c r="T495" s="65"/>
      <c r="U495" s="68"/>
      <c r="V495" s="30" t="str">
        <f>IF(TRIM(J495)="","",IF(AND(N495="SI", G494="CUARTO NIVEL PHD"),1.5,IF(AND(N495="SI",G494="CUARTO NIVEL MAESTRIA"),1,0)))</f>
        <v/>
      </c>
    </row>
    <row r="496" spans="1:22" s="8" customFormat="1" ht="27.95" customHeight="1" x14ac:dyDescent="0.25">
      <c r="A496" s="56"/>
      <c r="B496" s="59"/>
      <c r="C496" s="59"/>
      <c r="D496" s="59"/>
      <c r="E496" s="59"/>
      <c r="F496" s="59"/>
      <c r="G496" s="59"/>
      <c r="H496" s="59"/>
      <c r="I496" s="13"/>
      <c r="J496" s="13"/>
      <c r="K496" s="49"/>
      <c r="L496" s="10" t="str">
        <f>IF(TRIM(K496)="","",LOOKUP(K496,Datos!$L$8:$L$33,Datos!$J$8:$J$33))</f>
        <v/>
      </c>
      <c r="M496" s="10" t="str">
        <f>IF(TRIM(K496)="","",LOOKUP(K496, Datos!$L$8:$L$33,Datos!$K$8:$K$33))</f>
        <v/>
      </c>
      <c r="N496" s="14"/>
      <c r="O496" s="15"/>
      <c r="P496" s="15"/>
      <c r="Q496" s="16"/>
      <c r="R496" s="16"/>
      <c r="S496" s="62"/>
      <c r="T496" s="65"/>
      <c r="U496" s="69"/>
      <c r="V496" s="30" t="str">
        <f>IF(TRIM(J496)="","",IF(AND(N496="SI", G494="CUARTO NIVEL PHD"),1.5,IF(AND(N496="SI",G494="CUARTO NIVEL MAESTRIA"),1,0)))</f>
        <v/>
      </c>
    </row>
    <row r="497" spans="1:22" s="8" customFormat="1" ht="27.95" customHeight="1" x14ac:dyDescent="0.25">
      <c r="A497" s="56"/>
      <c r="B497" s="59"/>
      <c r="C497" s="59"/>
      <c r="D497" s="59"/>
      <c r="E497" s="59"/>
      <c r="F497" s="59"/>
      <c r="G497" s="59"/>
      <c r="H497" s="59"/>
      <c r="I497" s="13"/>
      <c r="J497" s="13"/>
      <c r="K497" s="50"/>
      <c r="L497" s="10" t="str">
        <f>IF(TRIM(K497)="","",LOOKUP(K497,Datos!$L$8:$L$33,Datos!$J$8:$J$33))</f>
        <v/>
      </c>
      <c r="M497" s="10" t="str">
        <f>IF(TRIM(K497)="","",LOOKUP(K497, Datos!$L$8:$L$33,Datos!$K$8:$K$33))</f>
        <v/>
      </c>
      <c r="N497" s="14"/>
      <c r="O497" s="15"/>
      <c r="P497" s="15"/>
      <c r="Q497" s="16"/>
      <c r="R497" s="16"/>
      <c r="S497" s="62"/>
      <c r="T497" s="65"/>
      <c r="U497" s="69"/>
      <c r="V497" s="30" t="str">
        <f>IF(TRIM(J497)="","",IF(AND(N497="SI", G494="CUARTO NIVEL PHD"),1.5,IF(AND(N497="SI",G494="CUARTO NIVEL MAESTRIA"),1,0)))</f>
        <v/>
      </c>
    </row>
    <row r="498" spans="1:22" s="8" customFormat="1" ht="27.95" customHeight="1" thickBot="1" x14ac:dyDescent="0.3">
      <c r="A498" s="57"/>
      <c r="B498" s="60"/>
      <c r="C498" s="60"/>
      <c r="D498" s="60"/>
      <c r="E498" s="60"/>
      <c r="F498" s="60"/>
      <c r="G498" s="60"/>
      <c r="H498" s="60"/>
      <c r="I498" s="17"/>
      <c r="J498" s="17"/>
      <c r="K498" s="51"/>
      <c r="L498" s="18" t="str">
        <f>IF(TRIM(K498)="","",LOOKUP(K498,Datos!$L$8:$L$33,Datos!$J$8:$J$33))</f>
        <v/>
      </c>
      <c r="M498" s="18" t="str">
        <f>IF(TRIM(K498)="","",LOOKUP(K498, Datos!$L$8:$L$33,Datos!$K$8:$K$33))</f>
        <v/>
      </c>
      <c r="N498" s="19"/>
      <c r="O498" s="20"/>
      <c r="P498" s="20"/>
      <c r="Q498" s="18"/>
      <c r="R498" s="18"/>
      <c r="S498" s="63"/>
      <c r="T498" s="66"/>
      <c r="U498" s="70"/>
      <c r="V498" s="31" t="str">
        <f>IF(TRIM(J498)="","",IF(AND(N498="SI", G494="CUARTO NIVEL PHD"),1.5,IF(AND(N498="SI",G494="CUARTO NIVEL MAESTRIA"),1,0)))</f>
        <v/>
      </c>
    </row>
    <row r="499" spans="1:22" s="8" customFormat="1" ht="27.95" customHeight="1" x14ac:dyDescent="0.25">
      <c r="A499" s="55" t="s">
        <v>194</v>
      </c>
      <c r="B499" s="58"/>
      <c r="C499" s="58"/>
      <c r="D499" s="58"/>
      <c r="E499" s="58"/>
      <c r="F499" s="58"/>
      <c r="G499" s="58"/>
      <c r="H499" s="58"/>
      <c r="I499" s="3"/>
      <c r="J499" s="3"/>
      <c r="K499" s="48"/>
      <c r="L499" s="4" t="str">
        <f>IF(TRIM(K499)="","",LOOKUP(K499,Datos!$L$8:$L$33,Datos!$J$8:$J$33))</f>
        <v/>
      </c>
      <c r="M499" s="4" t="str">
        <f>IF(TRIM(K499)="","",LOOKUP(K499, Datos!$L$8:$L$33,Datos!$K$8:$K$33))</f>
        <v/>
      </c>
      <c r="N499" s="5"/>
      <c r="O499" s="6"/>
      <c r="P499" s="6"/>
      <c r="Q499" s="7"/>
      <c r="R499" s="7"/>
      <c r="S499" s="61">
        <f>SUM(R499:R503)</f>
        <v>0</v>
      </c>
      <c r="T499" s="64"/>
      <c r="U499" s="67"/>
      <c r="V499" s="29" t="str">
        <f>IF(TRIM(J499)="","",IF(AND(N499="SI", G499="CUARTO NIVEL PHD"),1.5,IF(AND(N499="SI",G499="CUARTO NIVEL MAESTRIA"),1,0)))</f>
        <v/>
      </c>
    </row>
    <row r="500" spans="1:22" s="8" customFormat="1" ht="27.95" customHeight="1" x14ac:dyDescent="0.25">
      <c r="A500" s="56"/>
      <c r="B500" s="59"/>
      <c r="C500" s="59"/>
      <c r="D500" s="59"/>
      <c r="E500" s="59"/>
      <c r="F500" s="59"/>
      <c r="G500" s="59"/>
      <c r="H500" s="59"/>
      <c r="I500" s="9"/>
      <c r="J500" s="9"/>
      <c r="K500" s="49"/>
      <c r="L500" s="10" t="str">
        <f>IF(TRIM(K500)="","",LOOKUP(K500,Datos!$L$8:$L$33,Datos!$J$8:$J$33))</f>
        <v/>
      </c>
      <c r="M500" s="10" t="str">
        <f>IF(TRIM(K500)="","",LOOKUP(K500, Datos!$L$8:$L$33,Datos!$K$8:$K$33))</f>
        <v/>
      </c>
      <c r="N500" s="11"/>
      <c r="O500" s="12"/>
      <c r="P500" s="12"/>
      <c r="Q500" s="10"/>
      <c r="R500" s="10"/>
      <c r="S500" s="62"/>
      <c r="T500" s="65"/>
      <c r="U500" s="68"/>
      <c r="V500" s="30" t="str">
        <f>IF(TRIM(J500)="","",IF(AND(N500="SI", G499="CUARTO NIVEL PHD"),1.5,IF(AND(N500="SI",G499="CUARTO NIVEL MAESTRIA"),1,0)))</f>
        <v/>
      </c>
    </row>
    <row r="501" spans="1:22" s="8" customFormat="1" ht="27.95" customHeight="1" x14ac:dyDescent="0.25">
      <c r="A501" s="56"/>
      <c r="B501" s="59"/>
      <c r="C501" s="59"/>
      <c r="D501" s="59"/>
      <c r="E501" s="59"/>
      <c r="F501" s="59"/>
      <c r="G501" s="59"/>
      <c r="H501" s="59"/>
      <c r="I501" s="13"/>
      <c r="J501" s="13"/>
      <c r="K501" s="49"/>
      <c r="L501" s="10" t="str">
        <f>IF(TRIM(K501)="","",LOOKUP(K501,Datos!$L$8:$L$33,Datos!$J$8:$J$33))</f>
        <v/>
      </c>
      <c r="M501" s="10" t="str">
        <f>IF(TRIM(K501)="","",LOOKUP(K501, Datos!$L$8:$L$33,Datos!$K$8:$K$33))</f>
        <v/>
      </c>
      <c r="N501" s="14"/>
      <c r="O501" s="15"/>
      <c r="P501" s="15"/>
      <c r="Q501" s="16"/>
      <c r="R501" s="16"/>
      <c r="S501" s="62"/>
      <c r="T501" s="65"/>
      <c r="U501" s="69"/>
      <c r="V501" s="30" t="str">
        <f>IF(TRIM(J501)="","",IF(AND(N501="SI", G499="CUARTO NIVEL PHD"),1.5,IF(AND(N501="SI",G499="CUARTO NIVEL MAESTRIA"),1,0)))</f>
        <v/>
      </c>
    </row>
    <row r="502" spans="1:22" s="8" customFormat="1" ht="27.95" customHeight="1" x14ac:dyDescent="0.25">
      <c r="A502" s="56"/>
      <c r="B502" s="59"/>
      <c r="C502" s="59"/>
      <c r="D502" s="59"/>
      <c r="E502" s="59"/>
      <c r="F502" s="59"/>
      <c r="G502" s="59"/>
      <c r="H502" s="59"/>
      <c r="I502" s="13"/>
      <c r="J502" s="13"/>
      <c r="K502" s="50"/>
      <c r="L502" s="10" t="str">
        <f>IF(TRIM(K502)="","",LOOKUP(K502,Datos!$L$8:$L$33,Datos!$J$8:$J$33))</f>
        <v/>
      </c>
      <c r="M502" s="10" t="str">
        <f>IF(TRIM(K502)="","",LOOKUP(K502, Datos!$L$8:$L$33,Datos!$K$8:$K$33))</f>
        <v/>
      </c>
      <c r="N502" s="14"/>
      <c r="O502" s="15"/>
      <c r="P502" s="15"/>
      <c r="Q502" s="16"/>
      <c r="R502" s="16"/>
      <c r="S502" s="62"/>
      <c r="T502" s="65"/>
      <c r="U502" s="69"/>
      <c r="V502" s="30" t="str">
        <f>IF(TRIM(J502)="","",IF(AND(N502="SI", G499="CUARTO NIVEL PHD"),1.5,IF(AND(N502="SI",G499="CUARTO NIVEL MAESTRIA"),1,0)))</f>
        <v/>
      </c>
    </row>
    <row r="503" spans="1:22" s="8" customFormat="1" ht="27.95" customHeight="1" thickBot="1" x14ac:dyDescent="0.3">
      <c r="A503" s="57"/>
      <c r="B503" s="60"/>
      <c r="C503" s="60"/>
      <c r="D503" s="60"/>
      <c r="E503" s="60"/>
      <c r="F503" s="60"/>
      <c r="G503" s="60"/>
      <c r="H503" s="60"/>
      <c r="I503" s="17"/>
      <c r="J503" s="17"/>
      <c r="K503" s="51"/>
      <c r="L503" s="18" t="str">
        <f>IF(TRIM(K503)="","",LOOKUP(K503,Datos!$L$8:$L$33,Datos!$J$8:$J$33))</f>
        <v/>
      </c>
      <c r="M503" s="18" t="str">
        <f>IF(TRIM(K503)="","",LOOKUP(K503, Datos!$L$8:$L$33,Datos!$K$8:$K$33))</f>
        <v/>
      </c>
      <c r="N503" s="19"/>
      <c r="O503" s="20"/>
      <c r="P503" s="20"/>
      <c r="Q503" s="18"/>
      <c r="R503" s="18"/>
      <c r="S503" s="63"/>
      <c r="T503" s="66"/>
      <c r="U503" s="70"/>
      <c r="V503" s="31" t="str">
        <f>IF(TRIM(J503)="","",IF(AND(N503="SI", G499="CUARTO NIVEL PHD"),1.5,IF(AND(N503="SI",G499="CUARTO NIVEL MAESTRIA"),1,0)))</f>
        <v/>
      </c>
    </row>
    <row r="504" spans="1:22" s="8" customFormat="1" ht="27.95" customHeight="1" x14ac:dyDescent="0.25">
      <c r="A504" s="55" t="s">
        <v>195</v>
      </c>
      <c r="B504" s="58"/>
      <c r="C504" s="58"/>
      <c r="D504" s="58"/>
      <c r="E504" s="58"/>
      <c r="F504" s="58"/>
      <c r="G504" s="58"/>
      <c r="H504" s="58"/>
      <c r="I504" s="3"/>
      <c r="J504" s="3"/>
      <c r="K504" s="48"/>
      <c r="L504" s="4" t="str">
        <f>IF(TRIM(K504)="","",LOOKUP(K504,Datos!$L$8:$L$33,Datos!$J$8:$J$33))</f>
        <v/>
      </c>
      <c r="M504" s="4" t="str">
        <f>IF(TRIM(K504)="","",LOOKUP(K504, Datos!$L$8:$L$33,Datos!$K$8:$K$33))</f>
        <v/>
      </c>
      <c r="N504" s="5"/>
      <c r="O504" s="6"/>
      <c r="P504" s="6"/>
      <c r="Q504" s="7"/>
      <c r="R504" s="7"/>
      <c r="S504" s="61">
        <f>SUM(R504:R508)</f>
        <v>0</v>
      </c>
      <c r="T504" s="64"/>
      <c r="U504" s="67"/>
      <c r="V504" s="29" t="str">
        <f>IF(TRIM(J504)="","",IF(AND(N504="SI", G504="CUARTO NIVEL PHD"),1.5,IF(AND(N504="SI",G504="CUARTO NIVEL MAESTRIA"),1,0)))</f>
        <v/>
      </c>
    </row>
    <row r="505" spans="1:22" s="8" customFormat="1" ht="27.95" customHeight="1" x14ac:dyDescent="0.25">
      <c r="A505" s="56"/>
      <c r="B505" s="59"/>
      <c r="C505" s="59"/>
      <c r="D505" s="59"/>
      <c r="E505" s="59"/>
      <c r="F505" s="59"/>
      <c r="G505" s="59"/>
      <c r="H505" s="59"/>
      <c r="I505" s="9"/>
      <c r="J505" s="9"/>
      <c r="K505" s="49"/>
      <c r="L505" s="10" t="str">
        <f>IF(TRIM(K505)="","",LOOKUP(K505,Datos!$L$8:$L$33,Datos!$J$8:$J$33))</f>
        <v/>
      </c>
      <c r="M505" s="10" t="str">
        <f>IF(TRIM(K505)="","",LOOKUP(K505, Datos!$L$8:$L$33,Datos!$K$8:$K$33))</f>
        <v/>
      </c>
      <c r="N505" s="11"/>
      <c r="O505" s="12"/>
      <c r="P505" s="12"/>
      <c r="Q505" s="10"/>
      <c r="R505" s="10"/>
      <c r="S505" s="62"/>
      <c r="T505" s="65"/>
      <c r="U505" s="68"/>
      <c r="V505" s="30" t="str">
        <f>IF(TRIM(J505)="","",IF(AND(N505="SI", G504="CUARTO NIVEL PHD"),1.5,IF(AND(N505="SI",G504="CUARTO NIVEL MAESTRIA"),1,0)))</f>
        <v/>
      </c>
    </row>
    <row r="506" spans="1:22" s="8" customFormat="1" ht="27.95" customHeight="1" x14ac:dyDescent="0.25">
      <c r="A506" s="56"/>
      <c r="B506" s="59"/>
      <c r="C506" s="59"/>
      <c r="D506" s="59"/>
      <c r="E506" s="59"/>
      <c r="F506" s="59"/>
      <c r="G506" s="59"/>
      <c r="H506" s="59"/>
      <c r="I506" s="13"/>
      <c r="J506" s="13"/>
      <c r="K506" s="49"/>
      <c r="L506" s="10" t="str">
        <f>IF(TRIM(K506)="","",LOOKUP(K506,Datos!$L$8:$L$33,Datos!$J$8:$J$33))</f>
        <v/>
      </c>
      <c r="M506" s="10" t="str">
        <f>IF(TRIM(K506)="","",LOOKUP(K506, Datos!$L$8:$L$33,Datos!$K$8:$K$33))</f>
        <v/>
      </c>
      <c r="N506" s="14"/>
      <c r="O506" s="15"/>
      <c r="P506" s="15"/>
      <c r="Q506" s="16"/>
      <c r="R506" s="16"/>
      <c r="S506" s="62"/>
      <c r="T506" s="65"/>
      <c r="U506" s="69"/>
      <c r="V506" s="30" t="str">
        <f>IF(TRIM(J506)="","",IF(AND(N506="SI", G504="CUARTO NIVEL PHD"),1.5,IF(AND(N506="SI",G504="CUARTO NIVEL MAESTRIA"),1,0)))</f>
        <v/>
      </c>
    </row>
    <row r="507" spans="1:22" s="8" customFormat="1" ht="27.95" customHeight="1" x14ac:dyDescent="0.25">
      <c r="A507" s="56"/>
      <c r="B507" s="59"/>
      <c r="C507" s="59"/>
      <c r="D507" s="59"/>
      <c r="E507" s="59"/>
      <c r="F507" s="59"/>
      <c r="G507" s="59"/>
      <c r="H507" s="59"/>
      <c r="I507" s="13"/>
      <c r="J507" s="13"/>
      <c r="K507" s="50"/>
      <c r="L507" s="10" t="str">
        <f>IF(TRIM(K507)="","",LOOKUP(K507,Datos!$L$8:$L$33,Datos!$J$8:$J$33))</f>
        <v/>
      </c>
      <c r="M507" s="10" t="str">
        <f>IF(TRIM(K507)="","",LOOKUP(K507, Datos!$L$8:$L$33,Datos!$K$8:$K$33))</f>
        <v/>
      </c>
      <c r="N507" s="14"/>
      <c r="O507" s="15"/>
      <c r="P507" s="15"/>
      <c r="Q507" s="16"/>
      <c r="R507" s="16"/>
      <c r="S507" s="62"/>
      <c r="T507" s="65"/>
      <c r="U507" s="69"/>
      <c r="V507" s="30" t="str">
        <f>IF(TRIM(J507)="","",IF(AND(N507="SI", G504="CUARTO NIVEL PHD"),1.5,IF(AND(N507="SI",G504="CUARTO NIVEL MAESTRIA"),1,0)))</f>
        <v/>
      </c>
    </row>
    <row r="508" spans="1:22" s="8" customFormat="1" ht="27.95" customHeight="1" thickBot="1" x14ac:dyDescent="0.3">
      <c r="A508" s="57"/>
      <c r="B508" s="60"/>
      <c r="C508" s="60"/>
      <c r="D508" s="60"/>
      <c r="E508" s="60"/>
      <c r="F508" s="60"/>
      <c r="G508" s="60"/>
      <c r="H508" s="60"/>
      <c r="I508" s="17"/>
      <c r="J508" s="17"/>
      <c r="K508" s="51"/>
      <c r="L508" s="18" t="str">
        <f>IF(TRIM(K508)="","",LOOKUP(K508,Datos!$L$8:$L$33,Datos!$J$8:$J$33))</f>
        <v/>
      </c>
      <c r="M508" s="18" t="str">
        <f>IF(TRIM(K508)="","",LOOKUP(K508, Datos!$L$8:$L$33,Datos!$K$8:$K$33))</f>
        <v/>
      </c>
      <c r="N508" s="19"/>
      <c r="O508" s="20"/>
      <c r="P508" s="20"/>
      <c r="Q508" s="18"/>
      <c r="R508" s="18"/>
      <c r="S508" s="63"/>
      <c r="T508" s="66"/>
      <c r="U508" s="70"/>
      <c r="V508" s="31" t="str">
        <f>IF(TRIM(J508)="","",IF(AND(N508="SI", G504="CUARTO NIVEL PHD"),1.5,IF(AND(N508="SI",G504="CUARTO NIVEL MAESTRIA"),1,0)))</f>
        <v/>
      </c>
    </row>
    <row r="509" spans="1:22" s="8" customFormat="1" ht="27.95" customHeight="1" x14ac:dyDescent="0.25">
      <c r="A509" s="55" t="s">
        <v>196</v>
      </c>
      <c r="B509" s="58"/>
      <c r="C509" s="58"/>
      <c r="D509" s="58"/>
      <c r="E509" s="58"/>
      <c r="F509" s="58"/>
      <c r="G509" s="58"/>
      <c r="H509" s="58"/>
      <c r="I509" s="3"/>
      <c r="J509" s="3"/>
      <c r="K509" s="48"/>
      <c r="L509" s="4" t="str">
        <f>IF(TRIM(K509)="","",LOOKUP(K509,Datos!$L$8:$L$33,Datos!$J$8:$J$33))</f>
        <v/>
      </c>
      <c r="M509" s="4" t="str">
        <f>IF(TRIM(K509)="","",LOOKUP(K509, Datos!$L$8:$L$33,Datos!$K$8:$K$33))</f>
        <v/>
      </c>
      <c r="N509" s="5"/>
      <c r="O509" s="6"/>
      <c r="P509" s="6"/>
      <c r="Q509" s="7"/>
      <c r="R509" s="7"/>
      <c r="S509" s="61">
        <f>SUM(R509:R513)</f>
        <v>0</v>
      </c>
      <c r="T509" s="64"/>
      <c r="U509" s="67"/>
      <c r="V509" s="29" t="str">
        <f>IF(TRIM(J509)="","",IF(AND(N509="SI", G509="CUARTO NIVEL PHD"),1.5,IF(AND(N509="SI",G509="CUARTO NIVEL MAESTRIA"),1,0)))</f>
        <v/>
      </c>
    </row>
    <row r="510" spans="1:22" s="8" customFormat="1" ht="27.95" customHeight="1" x14ac:dyDescent="0.25">
      <c r="A510" s="56"/>
      <c r="B510" s="59"/>
      <c r="C510" s="59"/>
      <c r="D510" s="59"/>
      <c r="E510" s="59"/>
      <c r="F510" s="59"/>
      <c r="G510" s="59"/>
      <c r="H510" s="59"/>
      <c r="I510" s="9"/>
      <c r="J510" s="9"/>
      <c r="K510" s="49"/>
      <c r="L510" s="10" t="str">
        <f>IF(TRIM(K510)="","",LOOKUP(K510,Datos!$L$8:$L$33,Datos!$J$8:$J$33))</f>
        <v/>
      </c>
      <c r="M510" s="10" t="str">
        <f>IF(TRIM(K510)="","",LOOKUP(K510, Datos!$L$8:$L$33,Datos!$K$8:$K$33))</f>
        <v/>
      </c>
      <c r="N510" s="11"/>
      <c r="O510" s="12"/>
      <c r="P510" s="12"/>
      <c r="Q510" s="10"/>
      <c r="R510" s="10"/>
      <c r="S510" s="62"/>
      <c r="T510" s="65"/>
      <c r="U510" s="68"/>
      <c r="V510" s="30" t="str">
        <f>IF(TRIM(J510)="","",IF(AND(N510="SI", G509="CUARTO NIVEL PHD"),1.5,IF(AND(N510="SI",G509="CUARTO NIVEL MAESTRIA"),1,0)))</f>
        <v/>
      </c>
    </row>
    <row r="511" spans="1:22" s="8" customFormat="1" ht="27.95" customHeight="1" x14ac:dyDescent="0.25">
      <c r="A511" s="56"/>
      <c r="B511" s="59"/>
      <c r="C511" s="59"/>
      <c r="D511" s="59"/>
      <c r="E511" s="59"/>
      <c r="F511" s="59"/>
      <c r="G511" s="59"/>
      <c r="H511" s="59"/>
      <c r="I511" s="13"/>
      <c r="J511" s="13"/>
      <c r="K511" s="49"/>
      <c r="L511" s="10" t="str">
        <f>IF(TRIM(K511)="","",LOOKUP(K511,Datos!$L$8:$L$33,Datos!$J$8:$J$33))</f>
        <v/>
      </c>
      <c r="M511" s="10" t="str">
        <f>IF(TRIM(K511)="","",LOOKUP(K511, Datos!$L$8:$L$33,Datos!$K$8:$K$33))</f>
        <v/>
      </c>
      <c r="N511" s="14"/>
      <c r="O511" s="15"/>
      <c r="P511" s="15"/>
      <c r="Q511" s="16"/>
      <c r="R511" s="16"/>
      <c r="S511" s="62"/>
      <c r="T511" s="65"/>
      <c r="U511" s="69"/>
      <c r="V511" s="30" t="str">
        <f>IF(TRIM(J511)="","",IF(AND(N511="SI", G509="CUARTO NIVEL PHD"),1.5,IF(AND(N511="SI",G509="CUARTO NIVEL MAESTRIA"),1,0)))</f>
        <v/>
      </c>
    </row>
    <row r="512" spans="1:22" s="8" customFormat="1" ht="27.95" customHeight="1" x14ac:dyDescent="0.25">
      <c r="A512" s="56"/>
      <c r="B512" s="59"/>
      <c r="C512" s="59"/>
      <c r="D512" s="59"/>
      <c r="E512" s="59"/>
      <c r="F512" s="59"/>
      <c r="G512" s="59"/>
      <c r="H512" s="59"/>
      <c r="I512" s="13"/>
      <c r="J512" s="13"/>
      <c r="K512" s="50"/>
      <c r="L512" s="10" t="str">
        <f>IF(TRIM(K512)="","",LOOKUP(K512,Datos!$L$8:$L$33,Datos!$J$8:$J$33))</f>
        <v/>
      </c>
      <c r="M512" s="10" t="str">
        <f>IF(TRIM(K512)="","",LOOKUP(K512, Datos!$L$8:$L$33,Datos!$K$8:$K$33))</f>
        <v/>
      </c>
      <c r="N512" s="14"/>
      <c r="O512" s="15"/>
      <c r="P512" s="15"/>
      <c r="Q512" s="16"/>
      <c r="R512" s="16"/>
      <c r="S512" s="62"/>
      <c r="T512" s="65"/>
      <c r="U512" s="69"/>
      <c r="V512" s="30" t="str">
        <f>IF(TRIM(J512)="","",IF(AND(N512="SI", G509="CUARTO NIVEL PHD"),1.5,IF(AND(N512="SI",G509="CUARTO NIVEL MAESTRIA"),1,0)))</f>
        <v/>
      </c>
    </row>
    <row r="513" spans="1:22" s="8" customFormat="1" ht="27.95" customHeight="1" thickBot="1" x14ac:dyDescent="0.3">
      <c r="A513" s="57"/>
      <c r="B513" s="60"/>
      <c r="C513" s="60"/>
      <c r="D513" s="60"/>
      <c r="E513" s="60"/>
      <c r="F513" s="60"/>
      <c r="G513" s="60"/>
      <c r="H513" s="60"/>
      <c r="I513" s="17"/>
      <c r="J513" s="17"/>
      <c r="K513" s="51"/>
      <c r="L513" s="18" t="str">
        <f>IF(TRIM(K513)="","",LOOKUP(K513,Datos!$L$8:$L$33,Datos!$J$8:$J$33))</f>
        <v/>
      </c>
      <c r="M513" s="18" t="str">
        <f>IF(TRIM(K513)="","",LOOKUP(K513, Datos!$L$8:$L$33,Datos!$K$8:$K$33))</f>
        <v/>
      </c>
      <c r="N513" s="19"/>
      <c r="O513" s="20"/>
      <c r="P513" s="20"/>
      <c r="Q513" s="18"/>
      <c r="R513" s="18"/>
      <c r="S513" s="63"/>
      <c r="T513" s="66"/>
      <c r="U513" s="70"/>
      <c r="V513" s="31" t="str">
        <f>IF(TRIM(J513)="","",IF(AND(N513="SI", G509="CUARTO NIVEL PHD"),1.5,IF(AND(N513="SI",G509="CUARTO NIVEL MAESTRIA"),1,0)))</f>
        <v/>
      </c>
    </row>
  </sheetData>
  <sheetProtection password="D516" sheet="1" objects="1" scenarios="1"/>
  <mergeCells count="1133">
    <mergeCell ref="S49:S53"/>
    <mergeCell ref="T49:T53"/>
    <mergeCell ref="U49:U53"/>
    <mergeCell ref="C54:C58"/>
    <mergeCell ref="D54:D58"/>
    <mergeCell ref="E54:E58"/>
    <mergeCell ref="F54:F58"/>
    <mergeCell ref="G54:G58"/>
    <mergeCell ref="H54:H58"/>
    <mergeCell ref="S54:S58"/>
    <mergeCell ref="T54:T58"/>
    <mergeCell ref="U54:U58"/>
    <mergeCell ref="A54:A58"/>
    <mergeCell ref="B54:B58"/>
    <mergeCell ref="U12:U13"/>
    <mergeCell ref="O12:O13"/>
    <mergeCell ref="P12:P13"/>
    <mergeCell ref="Q12:Q13"/>
    <mergeCell ref="R12:R13"/>
    <mergeCell ref="S12:S13"/>
    <mergeCell ref="T12:T13"/>
    <mergeCell ref="B12:B13"/>
    <mergeCell ref="H24:H28"/>
    <mergeCell ref="S24:S28"/>
    <mergeCell ref="T24:T28"/>
    <mergeCell ref="U24:U28"/>
    <mergeCell ref="H29:H33"/>
    <mergeCell ref="S39:S43"/>
    <mergeCell ref="T39:T43"/>
    <mergeCell ref="U39:U43"/>
    <mergeCell ref="S44:S48"/>
    <mergeCell ref="T44:T48"/>
    <mergeCell ref="U44:U48"/>
    <mergeCell ref="V12:V13"/>
    <mergeCell ref="A19:A23"/>
    <mergeCell ref="B19:B23"/>
    <mergeCell ref="C19:C23"/>
    <mergeCell ref="D19:D23"/>
    <mergeCell ref="E19:E23"/>
    <mergeCell ref="F19:F23"/>
    <mergeCell ref="G19:G23"/>
    <mergeCell ref="H19:H23"/>
    <mergeCell ref="S19:S23"/>
    <mergeCell ref="T19:T23"/>
    <mergeCell ref="U19:U23"/>
    <mergeCell ref="G12:G13"/>
    <mergeCell ref="G14:G18"/>
    <mergeCell ref="A24:A28"/>
    <mergeCell ref="B24:B28"/>
    <mergeCell ref="C24:C28"/>
    <mergeCell ref="D24:D28"/>
    <mergeCell ref="E24:E28"/>
    <mergeCell ref="F24:F28"/>
    <mergeCell ref="G24:G28"/>
    <mergeCell ref="U14:U18"/>
    <mergeCell ref="S14:S18"/>
    <mergeCell ref="C12:C13"/>
    <mergeCell ref="D12:D13"/>
    <mergeCell ref="E12:E13"/>
    <mergeCell ref="F12:F13"/>
    <mergeCell ref="A14:A18"/>
    <mergeCell ref="B14:B18"/>
    <mergeCell ref="C14:C18"/>
    <mergeCell ref="D14:D18"/>
    <mergeCell ref="U29:U33"/>
    <mergeCell ref="A34:A38"/>
    <mergeCell ref="B34:B38"/>
    <mergeCell ref="C34:C38"/>
    <mergeCell ref="D34:D38"/>
    <mergeCell ref="E34:E38"/>
    <mergeCell ref="F34:F38"/>
    <mergeCell ref="G34:G38"/>
    <mergeCell ref="H34:H38"/>
    <mergeCell ref="S34:S38"/>
    <mergeCell ref="T34:T38"/>
    <mergeCell ref="U34:U38"/>
    <mergeCell ref="N12:N13"/>
    <mergeCell ref="H12:H13"/>
    <mergeCell ref="H14:H18"/>
    <mergeCell ref="M12:M13"/>
    <mergeCell ref="A29:A33"/>
    <mergeCell ref="B29:B33"/>
    <mergeCell ref="C29:C33"/>
    <mergeCell ref="D29:D33"/>
    <mergeCell ref="E29:E33"/>
    <mergeCell ref="F29:F33"/>
    <mergeCell ref="G29:G33"/>
    <mergeCell ref="F14:F18"/>
    <mergeCell ref="A12:A13"/>
    <mergeCell ref="T14:T18"/>
    <mergeCell ref="I12:I13"/>
    <mergeCell ref="J12:J13"/>
    <mergeCell ref="K12:K13"/>
    <mergeCell ref="L12:L13"/>
    <mergeCell ref="E14:E18"/>
    <mergeCell ref="B44:B48"/>
    <mergeCell ref="C44:C48"/>
    <mergeCell ref="D44:D48"/>
    <mergeCell ref="E44:E48"/>
    <mergeCell ref="F44:F48"/>
    <mergeCell ref="G44:G48"/>
    <mergeCell ref="H44:H48"/>
    <mergeCell ref="A39:A43"/>
    <mergeCell ref="B39:B43"/>
    <mergeCell ref="C39:C43"/>
    <mergeCell ref="D39:D43"/>
    <mergeCell ref="E39:E43"/>
    <mergeCell ref="F39:F43"/>
    <mergeCell ref="G39:G43"/>
    <mergeCell ref="H39:H43"/>
    <mergeCell ref="S29:S33"/>
    <mergeCell ref="T29:T33"/>
    <mergeCell ref="T59:T63"/>
    <mergeCell ref="U59:U63"/>
    <mergeCell ref="A64:A68"/>
    <mergeCell ref="B64:B68"/>
    <mergeCell ref="C64:C68"/>
    <mergeCell ref="D64:D68"/>
    <mergeCell ref="E64:E68"/>
    <mergeCell ref="F64:F68"/>
    <mergeCell ref="G64:G68"/>
    <mergeCell ref="H64:H68"/>
    <mergeCell ref="S64:S68"/>
    <mergeCell ref="T64:T68"/>
    <mergeCell ref="U64:U68"/>
    <mergeCell ref="A59:A63"/>
    <mergeCell ref="B59:B63"/>
    <mergeCell ref="C59:C63"/>
    <mergeCell ref="D59:D63"/>
    <mergeCell ref="E59:E63"/>
    <mergeCell ref="F59:F63"/>
    <mergeCell ref="G59:G63"/>
    <mergeCell ref="H59:H63"/>
    <mergeCell ref="A49:A53"/>
    <mergeCell ref="B49:B53"/>
    <mergeCell ref="C49:C53"/>
    <mergeCell ref="D49:D53"/>
    <mergeCell ref="E49:E53"/>
    <mergeCell ref="F49:F53"/>
    <mergeCell ref="G49:G53"/>
    <mergeCell ref="H49:H53"/>
    <mergeCell ref="A44:A48"/>
    <mergeCell ref="S69:S73"/>
    <mergeCell ref="T69:T73"/>
    <mergeCell ref="U69:U73"/>
    <mergeCell ref="A74:A78"/>
    <mergeCell ref="B74:B78"/>
    <mergeCell ref="C74:C78"/>
    <mergeCell ref="D74:D78"/>
    <mergeCell ref="E74:E78"/>
    <mergeCell ref="F74:F78"/>
    <mergeCell ref="G74:G78"/>
    <mergeCell ref="H74:H78"/>
    <mergeCell ref="S74:S78"/>
    <mergeCell ref="T74:T78"/>
    <mergeCell ref="U74:U78"/>
    <mergeCell ref="A69:A73"/>
    <mergeCell ref="B69:B73"/>
    <mergeCell ref="C69:C73"/>
    <mergeCell ref="D69:D73"/>
    <mergeCell ref="E69:E73"/>
    <mergeCell ref="F69:F73"/>
    <mergeCell ref="G69:G73"/>
    <mergeCell ref="H69:H73"/>
    <mergeCell ref="S59:S63"/>
    <mergeCell ref="S79:S83"/>
    <mergeCell ref="T79:T83"/>
    <mergeCell ref="U79:U83"/>
    <mergeCell ref="A84:A88"/>
    <mergeCell ref="B84:B88"/>
    <mergeCell ref="C84:C88"/>
    <mergeCell ref="D84:D88"/>
    <mergeCell ref="E84:E88"/>
    <mergeCell ref="F84:F88"/>
    <mergeCell ref="G84:G88"/>
    <mergeCell ref="H84:H88"/>
    <mergeCell ref="S84:S88"/>
    <mergeCell ref="T84:T88"/>
    <mergeCell ref="U84:U88"/>
    <mergeCell ref="A79:A83"/>
    <mergeCell ref="B79:B83"/>
    <mergeCell ref="C79:C83"/>
    <mergeCell ref="D79:D83"/>
    <mergeCell ref="E79:E83"/>
    <mergeCell ref="F79:F83"/>
    <mergeCell ref="G79:G83"/>
    <mergeCell ref="H79:H83"/>
    <mergeCell ref="S89:S93"/>
    <mergeCell ref="T89:T93"/>
    <mergeCell ref="U89:U93"/>
    <mergeCell ref="A94:A98"/>
    <mergeCell ref="B94:B98"/>
    <mergeCell ref="C94:C98"/>
    <mergeCell ref="D94:D98"/>
    <mergeCell ref="E94:E98"/>
    <mergeCell ref="F94:F98"/>
    <mergeCell ref="G94:G98"/>
    <mergeCell ref="H94:H98"/>
    <mergeCell ref="S94:S98"/>
    <mergeCell ref="T94:T98"/>
    <mergeCell ref="U94:U98"/>
    <mergeCell ref="A89:A93"/>
    <mergeCell ref="B89:B93"/>
    <mergeCell ref="C89:C93"/>
    <mergeCell ref="D89:D93"/>
    <mergeCell ref="E89:E93"/>
    <mergeCell ref="F89:F93"/>
    <mergeCell ref="G89:G93"/>
    <mergeCell ref="H89:H93"/>
    <mergeCell ref="S99:S103"/>
    <mergeCell ref="T99:T103"/>
    <mergeCell ref="U99:U10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S104:S108"/>
    <mergeCell ref="T104:T108"/>
    <mergeCell ref="U104:U10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S109:S113"/>
    <mergeCell ref="T109:T113"/>
    <mergeCell ref="U109:U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S114:S118"/>
    <mergeCell ref="T114:T118"/>
    <mergeCell ref="U114:U11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S119:S123"/>
    <mergeCell ref="T119:T123"/>
    <mergeCell ref="U119:U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S124:S128"/>
    <mergeCell ref="T124:T128"/>
    <mergeCell ref="U124:U128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S129:S133"/>
    <mergeCell ref="T129:T133"/>
    <mergeCell ref="U129:U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S134:S138"/>
    <mergeCell ref="T134:T138"/>
    <mergeCell ref="U134:U13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S139:S143"/>
    <mergeCell ref="T139:T143"/>
    <mergeCell ref="U139:U143"/>
    <mergeCell ref="A144:A148"/>
    <mergeCell ref="B144:B148"/>
    <mergeCell ref="C144:C148"/>
    <mergeCell ref="D144:D148"/>
    <mergeCell ref="E144:E148"/>
    <mergeCell ref="F144:F148"/>
    <mergeCell ref="G144:G148"/>
    <mergeCell ref="H144:H148"/>
    <mergeCell ref="S144:S148"/>
    <mergeCell ref="T144:T148"/>
    <mergeCell ref="U144:U14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S149:S153"/>
    <mergeCell ref="T149:T153"/>
    <mergeCell ref="U149:U153"/>
    <mergeCell ref="A154:A158"/>
    <mergeCell ref="B154:B158"/>
    <mergeCell ref="C154:C158"/>
    <mergeCell ref="D154:D158"/>
    <mergeCell ref="E154:E158"/>
    <mergeCell ref="F154:F158"/>
    <mergeCell ref="G154:G158"/>
    <mergeCell ref="H154:H158"/>
    <mergeCell ref="S154:S158"/>
    <mergeCell ref="T154:T158"/>
    <mergeCell ref="U154:U158"/>
    <mergeCell ref="A149:A153"/>
    <mergeCell ref="B149:B153"/>
    <mergeCell ref="C149:C153"/>
    <mergeCell ref="D149:D153"/>
    <mergeCell ref="E149:E153"/>
    <mergeCell ref="F149:F153"/>
    <mergeCell ref="G149:G153"/>
    <mergeCell ref="H149:H153"/>
    <mergeCell ref="S159:S163"/>
    <mergeCell ref="T159:T163"/>
    <mergeCell ref="U159:U163"/>
    <mergeCell ref="A164:A168"/>
    <mergeCell ref="B164:B168"/>
    <mergeCell ref="C164:C168"/>
    <mergeCell ref="D164:D168"/>
    <mergeCell ref="E164:E168"/>
    <mergeCell ref="F164:F168"/>
    <mergeCell ref="G164:G168"/>
    <mergeCell ref="H164:H168"/>
    <mergeCell ref="S164:S168"/>
    <mergeCell ref="T164:T168"/>
    <mergeCell ref="U164:U168"/>
    <mergeCell ref="A159:A163"/>
    <mergeCell ref="B159:B163"/>
    <mergeCell ref="C159:C163"/>
    <mergeCell ref="D159:D163"/>
    <mergeCell ref="E159:E163"/>
    <mergeCell ref="F159:F163"/>
    <mergeCell ref="G159:G163"/>
    <mergeCell ref="H159:H163"/>
    <mergeCell ref="C179:C183"/>
    <mergeCell ref="D179:D183"/>
    <mergeCell ref="E179:E183"/>
    <mergeCell ref="F179:F183"/>
    <mergeCell ref="G179:G183"/>
    <mergeCell ref="H179:H183"/>
    <mergeCell ref="S169:S173"/>
    <mergeCell ref="T169:T173"/>
    <mergeCell ref="U169:U173"/>
    <mergeCell ref="A174:A178"/>
    <mergeCell ref="B174:B178"/>
    <mergeCell ref="C174:C178"/>
    <mergeCell ref="D174:D178"/>
    <mergeCell ref="E174:E178"/>
    <mergeCell ref="F174:F178"/>
    <mergeCell ref="G174:G178"/>
    <mergeCell ref="H174:H178"/>
    <mergeCell ref="S174:S178"/>
    <mergeCell ref="T174:T178"/>
    <mergeCell ref="U174:U178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S189:S193"/>
    <mergeCell ref="T189:T193"/>
    <mergeCell ref="U189:U193"/>
    <mergeCell ref="A1:U1"/>
    <mergeCell ref="A2:U2"/>
    <mergeCell ref="A3:U3"/>
    <mergeCell ref="A4:U4"/>
    <mergeCell ref="A5:U5"/>
    <mergeCell ref="A189:A193"/>
    <mergeCell ref="B189:B193"/>
    <mergeCell ref="C189:C193"/>
    <mergeCell ref="D189:D193"/>
    <mergeCell ref="E189:E193"/>
    <mergeCell ref="F189:F193"/>
    <mergeCell ref="G189:G193"/>
    <mergeCell ref="H189:H193"/>
    <mergeCell ref="S179:S183"/>
    <mergeCell ref="T179:T183"/>
    <mergeCell ref="U179:U183"/>
    <mergeCell ref="A184:A188"/>
    <mergeCell ref="B184:B188"/>
    <mergeCell ref="C184:C188"/>
    <mergeCell ref="D184:D188"/>
    <mergeCell ref="E184:E188"/>
    <mergeCell ref="F184:F188"/>
    <mergeCell ref="G184:G188"/>
    <mergeCell ref="H184:H188"/>
    <mergeCell ref="S184:S188"/>
    <mergeCell ref="T184:T188"/>
    <mergeCell ref="U184:U188"/>
    <mergeCell ref="A179:A183"/>
    <mergeCell ref="B179:B183"/>
    <mergeCell ref="S194:S198"/>
    <mergeCell ref="T194:T198"/>
    <mergeCell ref="U194:U198"/>
    <mergeCell ref="A199:A203"/>
    <mergeCell ref="B199:B203"/>
    <mergeCell ref="C199:C203"/>
    <mergeCell ref="D199:D203"/>
    <mergeCell ref="E199:E203"/>
    <mergeCell ref="F199:F203"/>
    <mergeCell ref="G199:G203"/>
    <mergeCell ref="H199:H203"/>
    <mergeCell ref="S199:S203"/>
    <mergeCell ref="T199:T203"/>
    <mergeCell ref="U199:U203"/>
    <mergeCell ref="A194:A198"/>
    <mergeCell ref="B194:B198"/>
    <mergeCell ref="C194:C198"/>
    <mergeCell ref="D194:D198"/>
    <mergeCell ref="E194:E198"/>
    <mergeCell ref="F194:F198"/>
    <mergeCell ref="G194:G198"/>
    <mergeCell ref="H194:H198"/>
    <mergeCell ref="S204:S208"/>
    <mergeCell ref="T204:T208"/>
    <mergeCell ref="U204:U208"/>
    <mergeCell ref="A209:A213"/>
    <mergeCell ref="B209:B213"/>
    <mergeCell ref="C209:C213"/>
    <mergeCell ref="D209:D213"/>
    <mergeCell ref="E209:E213"/>
    <mergeCell ref="F209:F213"/>
    <mergeCell ref="G209:G213"/>
    <mergeCell ref="H209:H213"/>
    <mergeCell ref="S209:S213"/>
    <mergeCell ref="T209:T213"/>
    <mergeCell ref="U209:U213"/>
    <mergeCell ref="A204:A208"/>
    <mergeCell ref="B204:B208"/>
    <mergeCell ref="C204:C208"/>
    <mergeCell ref="D204:D208"/>
    <mergeCell ref="E204:E208"/>
    <mergeCell ref="F204:F208"/>
    <mergeCell ref="G204:G208"/>
    <mergeCell ref="H204:H208"/>
    <mergeCell ref="S214:S218"/>
    <mergeCell ref="T214:T218"/>
    <mergeCell ref="U214:U218"/>
    <mergeCell ref="A219:A223"/>
    <mergeCell ref="B219:B223"/>
    <mergeCell ref="C219:C223"/>
    <mergeCell ref="D219:D223"/>
    <mergeCell ref="E219:E223"/>
    <mergeCell ref="F219:F223"/>
    <mergeCell ref="G219:G223"/>
    <mergeCell ref="H219:H223"/>
    <mergeCell ref="S219:S223"/>
    <mergeCell ref="T219:T223"/>
    <mergeCell ref="U219:U223"/>
    <mergeCell ref="A214:A218"/>
    <mergeCell ref="B214:B218"/>
    <mergeCell ref="C214:C218"/>
    <mergeCell ref="D214:D218"/>
    <mergeCell ref="E214:E218"/>
    <mergeCell ref="F214:F218"/>
    <mergeCell ref="G214:G218"/>
    <mergeCell ref="H214:H218"/>
    <mergeCell ref="S224:S228"/>
    <mergeCell ref="T224:T228"/>
    <mergeCell ref="U224:U228"/>
    <mergeCell ref="A229:A233"/>
    <mergeCell ref="B229:B233"/>
    <mergeCell ref="C229:C233"/>
    <mergeCell ref="D229:D233"/>
    <mergeCell ref="E229:E233"/>
    <mergeCell ref="F229:F233"/>
    <mergeCell ref="G229:G233"/>
    <mergeCell ref="H229:H233"/>
    <mergeCell ref="S229:S233"/>
    <mergeCell ref="T229:T233"/>
    <mergeCell ref="U229:U233"/>
    <mergeCell ref="A224:A228"/>
    <mergeCell ref="B224:B228"/>
    <mergeCell ref="C224:C228"/>
    <mergeCell ref="D224:D228"/>
    <mergeCell ref="E224:E228"/>
    <mergeCell ref="F224:F228"/>
    <mergeCell ref="G224:G228"/>
    <mergeCell ref="H224:H228"/>
    <mergeCell ref="S234:S238"/>
    <mergeCell ref="T234:T238"/>
    <mergeCell ref="U234:U238"/>
    <mergeCell ref="A239:A243"/>
    <mergeCell ref="B239:B243"/>
    <mergeCell ref="C239:C243"/>
    <mergeCell ref="D239:D243"/>
    <mergeCell ref="E239:E243"/>
    <mergeCell ref="F239:F243"/>
    <mergeCell ref="G239:G243"/>
    <mergeCell ref="H239:H243"/>
    <mergeCell ref="S239:S243"/>
    <mergeCell ref="T239:T243"/>
    <mergeCell ref="U239:U243"/>
    <mergeCell ref="A234:A238"/>
    <mergeCell ref="B234:B238"/>
    <mergeCell ref="C234:C238"/>
    <mergeCell ref="D234:D238"/>
    <mergeCell ref="E234:E238"/>
    <mergeCell ref="F234:F238"/>
    <mergeCell ref="G234:G238"/>
    <mergeCell ref="H234:H238"/>
    <mergeCell ref="S244:S248"/>
    <mergeCell ref="T244:T248"/>
    <mergeCell ref="U244:U248"/>
    <mergeCell ref="A249:A253"/>
    <mergeCell ref="B249:B253"/>
    <mergeCell ref="C249:C253"/>
    <mergeCell ref="D249:D253"/>
    <mergeCell ref="E249:E253"/>
    <mergeCell ref="F249:F253"/>
    <mergeCell ref="G249:G253"/>
    <mergeCell ref="H249:H253"/>
    <mergeCell ref="S249:S253"/>
    <mergeCell ref="T249:T253"/>
    <mergeCell ref="U249:U253"/>
    <mergeCell ref="A244:A248"/>
    <mergeCell ref="B244:B248"/>
    <mergeCell ref="C244:C248"/>
    <mergeCell ref="D244:D248"/>
    <mergeCell ref="E244:E248"/>
    <mergeCell ref="F244:F248"/>
    <mergeCell ref="G244:G248"/>
    <mergeCell ref="H244:H248"/>
    <mergeCell ref="S254:S258"/>
    <mergeCell ref="T254:T258"/>
    <mergeCell ref="U254:U258"/>
    <mergeCell ref="A259:A263"/>
    <mergeCell ref="B259:B263"/>
    <mergeCell ref="C259:C263"/>
    <mergeCell ref="D259:D263"/>
    <mergeCell ref="E259:E263"/>
    <mergeCell ref="F259:F263"/>
    <mergeCell ref="G259:G263"/>
    <mergeCell ref="H259:H263"/>
    <mergeCell ref="S259:S263"/>
    <mergeCell ref="T259:T263"/>
    <mergeCell ref="U259:U263"/>
    <mergeCell ref="A254:A258"/>
    <mergeCell ref="B254:B258"/>
    <mergeCell ref="C254:C258"/>
    <mergeCell ref="D254:D258"/>
    <mergeCell ref="E254:E258"/>
    <mergeCell ref="F254:F258"/>
    <mergeCell ref="G254:G258"/>
    <mergeCell ref="H254:H258"/>
    <mergeCell ref="S264:S268"/>
    <mergeCell ref="T264:T268"/>
    <mergeCell ref="U264:U268"/>
    <mergeCell ref="A269:A273"/>
    <mergeCell ref="B269:B273"/>
    <mergeCell ref="C269:C273"/>
    <mergeCell ref="D269:D273"/>
    <mergeCell ref="E269:E273"/>
    <mergeCell ref="F269:F273"/>
    <mergeCell ref="G269:G273"/>
    <mergeCell ref="H269:H273"/>
    <mergeCell ref="S269:S273"/>
    <mergeCell ref="T269:T273"/>
    <mergeCell ref="U269:U273"/>
    <mergeCell ref="A264:A268"/>
    <mergeCell ref="B264:B268"/>
    <mergeCell ref="C264:C268"/>
    <mergeCell ref="D264:D268"/>
    <mergeCell ref="E264:E268"/>
    <mergeCell ref="F264:F268"/>
    <mergeCell ref="G264:G268"/>
    <mergeCell ref="H264:H268"/>
    <mergeCell ref="S274:S278"/>
    <mergeCell ref="T274:T278"/>
    <mergeCell ref="U274:U278"/>
    <mergeCell ref="A279:A283"/>
    <mergeCell ref="B279:B283"/>
    <mergeCell ref="C279:C283"/>
    <mergeCell ref="D279:D283"/>
    <mergeCell ref="E279:E283"/>
    <mergeCell ref="F279:F283"/>
    <mergeCell ref="G279:G283"/>
    <mergeCell ref="H279:H283"/>
    <mergeCell ref="S279:S283"/>
    <mergeCell ref="T279:T283"/>
    <mergeCell ref="U279:U283"/>
    <mergeCell ref="A274:A278"/>
    <mergeCell ref="B274:B278"/>
    <mergeCell ref="C274:C278"/>
    <mergeCell ref="D274:D278"/>
    <mergeCell ref="E274:E278"/>
    <mergeCell ref="F274:F278"/>
    <mergeCell ref="G274:G278"/>
    <mergeCell ref="H274:H278"/>
    <mergeCell ref="S284:S288"/>
    <mergeCell ref="T284:T288"/>
    <mergeCell ref="U284:U288"/>
    <mergeCell ref="A289:A293"/>
    <mergeCell ref="B289:B293"/>
    <mergeCell ref="C289:C293"/>
    <mergeCell ref="D289:D293"/>
    <mergeCell ref="E289:E293"/>
    <mergeCell ref="F289:F293"/>
    <mergeCell ref="G289:G293"/>
    <mergeCell ref="H289:H293"/>
    <mergeCell ref="S289:S293"/>
    <mergeCell ref="T289:T293"/>
    <mergeCell ref="U289:U293"/>
    <mergeCell ref="A284:A288"/>
    <mergeCell ref="B284:B288"/>
    <mergeCell ref="C284:C288"/>
    <mergeCell ref="D284:D288"/>
    <mergeCell ref="E284:E288"/>
    <mergeCell ref="F284:F288"/>
    <mergeCell ref="G284:G288"/>
    <mergeCell ref="H284:H288"/>
    <mergeCell ref="S294:S298"/>
    <mergeCell ref="T294:T298"/>
    <mergeCell ref="U294:U298"/>
    <mergeCell ref="A299:A303"/>
    <mergeCell ref="B299:B303"/>
    <mergeCell ref="C299:C303"/>
    <mergeCell ref="D299:D303"/>
    <mergeCell ref="E299:E303"/>
    <mergeCell ref="F299:F303"/>
    <mergeCell ref="G299:G303"/>
    <mergeCell ref="H299:H303"/>
    <mergeCell ref="S299:S303"/>
    <mergeCell ref="T299:T303"/>
    <mergeCell ref="U299:U303"/>
    <mergeCell ref="A294:A298"/>
    <mergeCell ref="B294:B298"/>
    <mergeCell ref="C294:C298"/>
    <mergeCell ref="D294:D298"/>
    <mergeCell ref="E294:E298"/>
    <mergeCell ref="F294:F298"/>
    <mergeCell ref="G294:G298"/>
    <mergeCell ref="H294:H298"/>
    <mergeCell ref="S304:S308"/>
    <mergeCell ref="T304:T308"/>
    <mergeCell ref="U304:U308"/>
    <mergeCell ref="A309:A313"/>
    <mergeCell ref="B309:B313"/>
    <mergeCell ref="C309:C313"/>
    <mergeCell ref="D309:D313"/>
    <mergeCell ref="E309:E313"/>
    <mergeCell ref="F309:F313"/>
    <mergeCell ref="G309:G313"/>
    <mergeCell ref="H309:H313"/>
    <mergeCell ref="S309:S313"/>
    <mergeCell ref="T309:T313"/>
    <mergeCell ref="U309:U313"/>
    <mergeCell ref="A304:A308"/>
    <mergeCell ref="B304:B308"/>
    <mergeCell ref="C304:C308"/>
    <mergeCell ref="D304:D308"/>
    <mergeCell ref="E304:E308"/>
    <mergeCell ref="F304:F308"/>
    <mergeCell ref="G304:G308"/>
    <mergeCell ref="H304:H308"/>
    <mergeCell ref="S314:S318"/>
    <mergeCell ref="T314:T318"/>
    <mergeCell ref="U314:U318"/>
    <mergeCell ref="A319:A323"/>
    <mergeCell ref="B319:B323"/>
    <mergeCell ref="C319:C323"/>
    <mergeCell ref="D319:D323"/>
    <mergeCell ref="E319:E323"/>
    <mergeCell ref="F319:F323"/>
    <mergeCell ref="G319:G323"/>
    <mergeCell ref="H319:H323"/>
    <mergeCell ref="S319:S323"/>
    <mergeCell ref="T319:T323"/>
    <mergeCell ref="U319:U323"/>
    <mergeCell ref="A314:A318"/>
    <mergeCell ref="B314:B318"/>
    <mergeCell ref="C314:C318"/>
    <mergeCell ref="D314:D318"/>
    <mergeCell ref="E314:E318"/>
    <mergeCell ref="F314:F318"/>
    <mergeCell ref="G314:G318"/>
    <mergeCell ref="H314:H318"/>
    <mergeCell ref="S324:S328"/>
    <mergeCell ref="T324:T328"/>
    <mergeCell ref="U324:U328"/>
    <mergeCell ref="A329:A333"/>
    <mergeCell ref="B329:B333"/>
    <mergeCell ref="C329:C333"/>
    <mergeCell ref="D329:D333"/>
    <mergeCell ref="E329:E333"/>
    <mergeCell ref="F329:F333"/>
    <mergeCell ref="G329:G333"/>
    <mergeCell ref="H329:H333"/>
    <mergeCell ref="S329:S333"/>
    <mergeCell ref="T329:T333"/>
    <mergeCell ref="U329:U333"/>
    <mergeCell ref="A324:A328"/>
    <mergeCell ref="B324:B328"/>
    <mergeCell ref="C324:C328"/>
    <mergeCell ref="D324:D328"/>
    <mergeCell ref="E324:E328"/>
    <mergeCell ref="F324:F328"/>
    <mergeCell ref="G324:G328"/>
    <mergeCell ref="H324:H328"/>
    <mergeCell ref="S334:S338"/>
    <mergeCell ref="T334:T338"/>
    <mergeCell ref="U334:U338"/>
    <mergeCell ref="A339:A343"/>
    <mergeCell ref="B339:B343"/>
    <mergeCell ref="C339:C343"/>
    <mergeCell ref="D339:D343"/>
    <mergeCell ref="E339:E343"/>
    <mergeCell ref="F339:F343"/>
    <mergeCell ref="G339:G343"/>
    <mergeCell ref="H339:H343"/>
    <mergeCell ref="S339:S343"/>
    <mergeCell ref="T339:T343"/>
    <mergeCell ref="U339:U343"/>
    <mergeCell ref="A334:A338"/>
    <mergeCell ref="B334:B338"/>
    <mergeCell ref="C334:C338"/>
    <mergeCell ref="D334:D338"/>
    <mergeCell ref="E334:E338"/>
    <mergeCell ref="F334:F338"/>
    <mergeCell ref="G334:G338"/>
    <mergeCell ref="H334:H338"/>
    <mergeCell ref="S344:S348"/>
    <mergeCell ref="T344:T348"/>
    <mergeCell ref="U344:U348"/>
    <mergeCell ref="A349:A353"/>
    <mergeCell ref="B349:B353"/>
    <mergeCell ref="C349:C353"/>
    <mergeCell ref="D349:D353"/>
    <mergeCell ref="E349:E353"/>
    <mergeCell ref="F349:F353"/>
    <mergeCell ref="G349:G353"/>
    <mergeCell ref="H349:H353"/>
    <mergeCell ref="S349:S353"/>
    <mergeCell ref="T349:T353"/>
    <mergeCell ref="U349:U353"/>
    <mergeCell ref="A344:A348"/>
    <mergeCell ref="B344:B348"/>
    <mergeCell ref="C344:C348"/>
    <mergeCell ref="D344:D348"/>
    <mergeCell ref="E344:E348"/>
    <mergeCell ref="F344:F348"/>
    <mergeCell ref="G344:G348"/>
    <mergeCell ref="H344:H348"/>
    <mergeCell ref="S354:S358"/>
    <mergeCell ref="T354:T358"/>
    <mergeCell ref="U354:U358"/>
    <mergeCell ref="A359:A363"/>
    <mergeCell ref="B359:B363"/>
    <mergeCell ref="C359:C363"/>
    <mergeCell ref="D359:D363"/>
    <mergeCell ref="E359:E363"/>
    <mergeCell ref="F359:F363"/>
    <mergeCell ref="G359:G363"/>
    <mergeCell ref="H359:H363"/>
    <mergeCell ref="S359:S363"/>
    <mergeCell ref="T359:T363"/>
    <mergeCell ref="U359:U363"/>
    <mergeCell ref="A354:A358"/>
    <mergeCell ref="B354:B358"/>
    <mergeCell ref="C354:C358"/>
    <mergeCell ref="D354:D358"/>
    <mergeCell ref="E354:E358"/>
    <mergeCell ref="F354:F358"/>
    <mergeCell ref="G354:G358"/>
    <mergeCell ref="H354:H358"/>
    <mergeCell ref="S364:S368"/>
    <mergeCell ref="T364:T368"/>
    <mergeCell ref="U364:U368"/>
    <mergeCell ref="A369:A373"/>
    <mergeCell ref="B369:B373"/>
    <mergeCell ref="C369:C373"/>
    <mergeCell ref="D369:D373"/>
    <mergeCell ref="E369:E373"/>
    <mergeCell ref="F369:F373"/>
    <mergeCell ref="G369:G373"/>
    <mergeCell ref="H369:H373"/>
    <mergeCell ref="S369:S373"/>
    <mergeCell ref="T369:T373"/>
    <mergeCell ref="U369:U373"/>
    <mergeCell ref="A364:A368"/>
    <mergeCell ref="B364:B368"/>
    <mergeCell ref="C364:C368"/>
    <mergeCell ref="D364:D368"/>
    <mergeCell ref="E364:E368"/>
    <mergeCell ref="F364:F368"/>
    <mergeCell ref="G364:G368"/>
    <mergeCell ref="H364:H368"/>
    <mergeCell ref="S374:S378"/>
    <mergeCell ref="T374:T378"/>
    <mergeCell ref="U374:U378"/>
    <mergeCell ref="A379:A383"/>
    <mergeCell ref="B379:B383"/>
    <mergeCell ref="C379:C383"/>
    <mergeCell ref="D379:D383"/>
    <mergeCell ref="E379:E383"/>
    <mergeCell ref="F379:F383"/>
    <mergeCell ref="G379:G383"/>
    <mergeCell ref="H379:H383"/>
    <mergeCell ref="S379:S383"/>
    <mergeCell ref="T379:T383"/>
    <mergeCell ref="U379:U383"/>
    <mergeCell ref="A374:A378"/>
    <mergeCell ref="B374:B378"/>
    <mergeCell ref="C374:C378"/>
    <mergeCell ref="D374:D378"/>
    <mergeCell ref="E374:E378"/>
    <mergeCell ref="F374:F378"/>
    <mergeCell ref="G374:G378"/>
    <mergeCell ref="H374:H378"/>
    <mergeCell ref="S384:S388"/>
    <mergeCell ref="T384:T388"/>
    <mergeCell ref="U384:U388"/>
    <mergeCell ref="A389:A393"/>
    <mergeCell ref="B389:B393"/>
    <mergeCell ref="C389:C393"/>
    <mergeCell ref="D389:D393"/>
    <mergeCell ref="E389:E393"/>
    <mergeCell ref="F389:F393"/>
    <mergeCell ref="G389:G393"/>
    <mergeCell ref="H389:H393"/>
    <mergeCell ref="S389:S393"/>
    <mergeCell ref="T389:T393"/>
    <mergeCell ref="U389:U393"/>
    <mergeCell ref="A384:A388"/>
    <mergeCell ref="B384:B388"/>
    <mergeCell ref="C384:C388"/>
    <mergeCell ref="D384:D388"/>
    <mergeCell ref="E384:E388"/>
    <mergeCell ref="F384:F388"/>
    <mergeCell ref="G384:G388"/>
    <mergeCell ref="H384:H388"/>
    <mergeCell ref="S394:S398"/>
    <mergeCell ref="T394:T398"/>
    <mergeCell ref="U394:U398"/>
    <mergeCell ref="A399:A403"/>
    <mergeCell ref="B399:B403"/>
    <mergeCell ref="C399:C403"/>
    <mergeCell ref="D399:D403"/>
    <mergeCell ref="E399:E403"/>
    <mergeCell ref="F399:F403"/>
    <mergeCell ref="G399:G403"/>
    <mergeCell ref="H399:H403"/>
    <mergeCell ref="S399:S403"/>
    <mergeCell ref="T399:T403"/>
    <mergeCell ref="U399:U403"/>
    <mergeCell ref="A394:A398"/>
    <mergeCell ref="B394:B398"/>
    <mergeCell ref="C394:C398"/>
    <mergeCell ref="D394:D398"/>
    <mergeCell ref="E394:E398"/>
    <mergeCell ref="F394:F398"/>
    <mergeCell ref="G394:G398"/>
    <mergeCell ref="H394:H398"/>
    <mergeCell ref="S404:S408"/>
    <mergeCell ref="T404:T408"/>
    <mergeCell ref="U404:U408"/>
    <mergeCell ref="A409:A413"/>
    <mergeCell ref="B409:B413"/>
    <mergeCell ref="C409:C413"/>
    <mergeCell ref="D409:D413"/>
    <mergeCell ref="E409:E413"/>
    <mergeCell ref="F409:F413"/>
    <mergeCell ref="G409:G413"/>
    <mergeCell ref="H409:H413"/>
    <mergeCell ref="S409:S413"/>
    <mergeCell ref="T409:T413"/>
    <mergeCell ref="U409:U413"/>
    <mergeCell ref="A404:A408"/>
    <mergeCell ref="B404:B408"/>
    <mergeCell ref="C404:C408"/>
    <mergeCell ref="D404:D408"/>
    <mergeCell ref="E404:E408"/>
    <mergeCell ref="F404:F408"/>
    <mergeCell ref="G404:G408"/>
    <mergeCell ref="H404:H408"/>
    <mergeCell ref="S414:S418"/>
    <mergeCell ref="T414:T418"/>
    <mergeCell ref="U414:U418"/>
    <mergeCell ref="A419:A423"/>
    <mergeCell ref="B419:B423"/>
    <mergeCell ref="C419:C423"/>
    <mergeCell ref="D419:D423"/>
    <mergeCell ref="E419:E423"/>
    <mergeCell ref="F419:F423"/>
    <mergeCell ref="G419:G423"/>
    <mergeCell ref="H419:H423"/>
    <mergeCell ref="S419:S423"/>
    <mergeCell ref="T419:T423"/>
    <mergeCell ref="U419:U423"/>
    <mergeCell ref="A414:A418"/>
    <mergeCell ref="B414:B418"/>
    <mergeCell ref="C414:C418"/>
    <mergeCell ref="D414:D418"/>
    <mergeCell ref="E414:E418"/>
    <mergeCell ref="F414:F418"/>
    <mergeCell ref="G414:G418"/>
    <mergeCell ref="H414:H418"/>
    <mergeCell ref="S424:S428"/>
    <mergeCell ref="T424:T428"/>
    <mergeCell ref="U424:U428"/>
    <mergeCell ref="A429:A433"/>
    <mergeCell ref="B429:B433"/>
    <mergeCell ref="C429:C433"/>
    <mergeCell ref="D429:D433"/>
    <mergeCell ref="E429:E433"/>
    <mergeCell ref="F429:F433"/>
    <mergeCell ref="G429:G433"/>
    <mergeCell ref="H429:H433"/>
    <mergeCell ref="S429:S433"/>
    <mergeCell ref="T429:T433"/>
    <mergeCell ref="U429:U433"/>
    <mergeCell ref="A424:A428"/>
    <mergeCell ref="B424:B428"/>
    <mergeCell ref="C424:C428"/>
    <mergeCell ref="D424:D428"/>
    <mergeCell ref="E424:E428"/>
    <mergeCell ref="F424:F428"/>
    <mergeCell ref="G424:G428"/>
    <mergeCell ref="H424:H428"/>
    <mergeCell ref="S434:S438"/>
    <mergeCell ref="T434:T438"/>
    <mergeCell ref="U434:U438"/>
    <mergeCell ref="A439:A443"/>
    <mergeCell ref="B439:B443"/>
    <mergeCell ref="C439:C443"/>
    <mergeCell ref="D439:D443"/>
    <mergeCell ref="E439:E443"/>
    <mergeCell ref="F439:F443"/>
    <mergeCell ref="G439:G443"/>
    <mergeCell ref="H439:H443"/>
    <mergeCell ref="S439:S443"/>
    <mergeCell ref="T439:T443"/>
    <mergeCell ref="U439:U443"/>
    <mergeCell ref="A434:A438"/>
    <mergeCell ref="B434:B438"/>
    <mergeCell ref="C434:C438"/>
    <mergeCell ref="D434:D438"/>
    <mergeCell ref="E434:E438"/>
    <mergeCell ref="F434:F438"/>
    <mergeCell ref="G434:G438"/>
    <mergeCell ref="H434:H438"/>
    <mergeCell ref="S444:S448"/>
    <mergeCell ref="T444:T448"/>
    <mergeCell ref="U444:U448"/>
    <mergeCell ref="A449:A453"/>
    <mergeCell ref="B449:B453"/>
    <mergeCell ref="C449:C453"/>
    <mergeCell ref="D449:D453"/>
    <mergeCell ref="E449:E453"/>
    <mergeCell ref="F449:F453"/>
    <mergeCell ref="G449:G453"/>
    <mergeCell ref="H449:H453"/>
    <mergeCell ref="S449:S453"/>
    <mergeCell ref="T449:T453"/>
    <mergeCell ref="U449:U453"/>
    <mergeCell ref="A444:A448"/>
    <mergeCell ref="B444:B448"/>
    <mergeCell ref="C444:C448"/>
    <mergeCell ref="D444:D448"/>
    <mergeCell ref="E444:E448"/>
    <mergeCell ref="F444:F448"/>
    <mergeCell ref="G444:G448"/>
    <mergeCell ref="H444:H448"/>
    <mergeCell ref="S454:S458"/>
    <mergeCell ref="T454:T458"/>
    <mergeCell ref="U454:U458"/>
    <mergeCell ref="A459:A463"/>
    <mergeCell ref="B459:B463"/>
    <mergeCell ref="C459:C463"/>
    <mergeCell ref="D459:D463"/>
    <mergeCell ref="E459:E463"/>
    <mergeCell ref="F459:F463"/>
    <mergeCell ref="G459:G463"/>
    <mergeCell ref="H459:H463"/>
    <mergeCell ref="S459:S463"/>
    <mergeCell ref="T459:T463"/>
    <mergeCell ref="U459:U463"/>
    <mergeCell ref="A454:A458"/>
    <mergeCell ref="B454:B458"/>
    <mergeCell ref="C454:C458"/>
    <mergeCell ref="D454:D458"/>
    <mergeCell ref="E454:E458"/>
    <mergeCell ref="F454:F458"/>
    <mergeCell ref="G454:G458"/>
    <mergeCell ref="H454:H458"/>
    <mergeCell ref="S464:S468"/>
    <mergeCell ref="T464:T468"/>
    <mergeCell ref="U464:U468"/>
    <mergeCell ref="A469:A473"/>
    <mergeCell ref="B469:B473"/>
    <mergeCell ref="C469:C473"/>
    <mergeCell ref="D469:D473"/>
    <mergeCell ref="E469:E473"/>
    <mergeCell ref="F469:F473"/>
    <mergeCell ref="G469:G473"/>
    <mergeCell ref="H469:H473"/>
    <mergeCell ref="S469:S473"/>
    <mergeCell ref="T469:T473"/>
    <mergeCell ref="U469:U473"/>
    <mergeCell ref="A464:A468"/>
    <mergeCell ref="B464:B468"/>
    <mergeCell ref="C464:C468"/>
    <mergeCell ref="D464:D468"/>
    <mergeCell ref="E464:E468"/>
    <mergeCell ref="F464:F468"/>
    <mergeCell ref="G464:G468"/>
    <mergeCell ref="H464:H468"/>
    <mergeCell ref="S474:S478"/>
    <mergeCell ref="T474:T478"/>
    <mergeCell ref="U474:U478"/>
    <mergeCell ref="A479:A483"/>
    <mergeCell ref="B479:B483"/>
    <mergeCell ref="C479:C483"/>
    <mergeCell ref="D479:D483"/>
    <mergeCell ref="E479:E483"/>
    <mergeCell ref="F479:F483"/>
    <mergeCell ref="G479:G483"/>
    <mergeCell ref="H479:H483"/>
    <mergeCell ref="S479:S483"/>
    <mergeCell ref="T479:T483"/>
    <mergeCell ref="U479:U483"/>
    <mergeCell ref="A474:A478"/>
    <mergeCell ref="B474:B478"/>
    <mergeCell ref="C474:C478"/>
    <mergeCell ref="D474:D478"/>
    <mergeCell ref="E474:E478"/>
    <mergeCell ref="F474:F478"/>
    <mergeCell ref="G474:G478"/>
    <mergeCell ref="H474:H478"/>
    <mergeCell ref="B489:B493"/>
    <mergeCell ref="C489:C493"/>
    <mergeCell ref="D489:D493"/>
    <mergeCell ref="E489:E493"/>
    <mergeCell ref="F489:F493"/>
    <mergeCell ref="G489:G493"/>
    <mergeCell ref="H489:H493"/>
    <mergeCell ref="S489:S493"/>
    <mergeCell ref="T489:T493"/>
    <mergeCell ref="U489:U493"/>
    <mergeCell ref="A484:A488"/>
    <mergeCell ref="B484:B488"/>
    <mergeCell ref="C484:C488"/>
    <mergeCell ref="D484:D488"/>
    <mergeCell ref="E484:E488"/>
    <mergeCell ref="F484:F488"/>
    <mergeCell ref="G484:G488"/>
    <mergeCell ref="H484:H488"/>
    <mergeCell ref="A6:U6"/>
    <mergeCell ref="A7:U7"/>
    <mergeCell ref="A8:U8"/>
    <mergeCell ref="B9:F9"/>
    <mergeCell ref="B10:F10"/>
    <mergeCell ref="B11:F11"/>
    <mergeCell ref="B499:B503"/>
    <mergeCell ref="C499:C503"/>
    <mergeCell ref="D499:D503"/>
    <mergeCell ref="E499:E503"/>
    <mergeCell ref="F499:F503"/>
    <mergeCell ref="G499:G503"/>
    <mergeCell ref="H499:H503"/>
    <mergeCell ref="S499:S503"/>
    <mergeCell ref="T499:T503"/>
    <mergeCell ref="U499:U503"/>
    <mergeCell ref="A494:A498"/>
    <mergeCell ref="B494:B498"/>
    <mergeCell ref="C494:C498"/>
    <mergeCell ref="D494:D498"/>
    <mergeCell ref="E494:E498"/>
    <mergeCell ref="F494:F498"/>
    <mergeCell ref="G494:G498"/>
    <mergeCell ref="H494:H498"/>
    <mergeCell ref="S494:S498"/>
    <mergeCell ref="T494:T498"/>
    <mergeCell ref="U494:U498"/>
    <mergeCell ref="A499:A503"/>
    <mergeCell ref="S484:S488"/>
    <mergeCell ref="T484:T488"/>
    <mergeCell ref="U484:U488"/>
    <mergeCell ref="A489:A493"/>
    <mergeCell ref="A504:A508"/>
    <mergeCell ref="B504:B508"/>
    <mergeCell ref="C504:C508"/>
    <mergeCell ref="D504:D508"/>
    <mergeCell ref="E504:E508"/>
    <mergeCell ref="F504:F508"/>
    <mergeCell ref="G504:G508"/>
    <mergeCell ref="H504:H508"/>
    <mergeCell ref="S504:S508"/>
    <mergeCell ref="T504:T508"/>
    <mergeCell ref="U504:U508"/>
    <mergeCell ref="A509:A513"/>
    <mergeCell ref="B509:B513"/>
    <mergeCell ref="C509:C513"/>
    <mergeCell ref="D509:D513"/>
    <mergeCell ref="E509:E513"/>
    <mergeCell ref="F509:F513"/>
    <mergeCell ref="G509:G513"/>
    <mergeCell ref="H509:H513"/>
    <mergeCell ref="S509:S513"/>
    <mergeCell ref="T509:T513"/>
    <mergeCell ref="U509:U513"/>
  </mergeCells>
  <phoneticPr fontId="9" type="noConversion"/>
  <conditionalFormatting sqref="H10">
    <cfRule type="colorScale" priority="2">
      <colorScale>
        <cfvo type="num" val="0"/>
        <cfvo type="num" val="0.8"/>
        <cfvo type="num" val="1"/>
        <color rgb="FFFF0000"/>
        <color rgb="FFFFEB84"/>
        <color rgb="FF63BE7B"/>
      </colorScale>
    </cfRule>
  </conditionalFormatting>
  <dataValidations count="1">
    <dataValidation type="whole" operator="greaterThan" allowBlank="1" showInputMessage="1" showErrorMessage="1" sqref="Q14:R513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47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 id="{C531A9CA-4B5C-45E5-A70C-1047FE8602BA}">
            <x14:colorScale>
              <x14:cfvo type="num">
                <xm:f>Datos!$B$26</xm:f>
              </x14:cfvo>
              <x14:cfvo type="num">
                <xm:f>Datos!$B$27</xm:f>
              </x14:cfvo>
              <x14:cfvo type="num">
                <xm:f>Datos!$B$28</xm:f>
              </x14:cfvo>
              <x14:color rgb="FFFF0000"/>
              <x14:color rgb="FFFFEB84"/>
              <x14:color rgb="FF63BE7B"/>
            </x14:colorScale>
          </x14:cfRule>
          <xm:sqref>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Datos!$H$2:$H$3</xm:f>
          </x14:formula1>
          <xm:sqref>T14:T513</xm:sqref>
        </x14:dataValidation>
        <x14:dataValidation type="list" allowBlank="1" showInputMessage="1" showErrorMessage="1">
          <x14:formula1>
            <xm:f>Datos!$B$2:$B$4</xm:f>
          </x14:formula1>
          <xm:sqref>D14:D513</xm:sqref>
        </x14:dataValidation>
        <x14:dataValidation type="list" allowBlank="1" showInputMessage="1" showErrorMessage="1">
          <x14:formula1>
            <xm:f>Datos!$B$15:$B$17</xm:f>
          </x14:formula1>
          <xm:sqref>G14:G513</xm:sqref>
        </x14:dataValidation>
        <x14:dataValidation type="list" allowBlank="1" showInputMessage="1" showErrorMessage="1">
          <x14:formula1>
            <xm:f>Datos!$B$19:$B$20</xm:f>
          </x14:formula1>
          <xm:sqref>N14:N513</xm:sqref>
        </x14:dataValidation>
        <x14:dataValidation type="list" allowBlank="1" showInputMessage="1" showErrorMessage="1">
          <x14:formula1>
            <xm:f>Datos!$B$22:$B$24</xm:f>
          </x14:formula1>
          <xm:sqref>H14:H513</xm:sqref>
        </x14:dataValidation>
        <x14:dataValidation type="list" allowBlank="1" showInputMessage="1" showErrorMessage="1">
          <x14:formula1>
            <xm:f>Datos!$L$8:$L$33</xm:f>
          </x14:formula1>
          <xm:sqref>K14:K513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11"/>
  <sheetViews>
    <sheetView zoomScale="80" zoomScaleNormal="80" workbookViewId="0">
      <selection sqref="A1:W1"/>
    </sheetView>
  </sheetViews>
  <sheetFormatPr baseColWidth="10" defaultRowHeight="15" x14ac:dyDescent="0.25"/>
  <cols>
    <col min="1" max="1" width="5.140625" style="2" bestFit="1" customWidth="1"/>
    <col min="2" max="2" width="12.42578125" style="2" customWidth="1"/>
    <col min="3" max="3" width="17.140625" style="21" customWidth="1"/>
    <col min="4" max="4" width="12" style="2" customWidth="1"/>
    <col min="5" max="5" width="18" style="21" customWidth="1"/>
    <col min="6" max="6" width="23.28515625" style="2" bestFit="1" customWidth="1"/>
    <col min="7" max="7" width="15.85546875" style="2" customWidth="1"/>
    <col min="8" max="8" width="14" style="2" customWidth="1"/>
    <col min="9" max="9" width="19.85546875" style="22" customWidth="1"/>
    <col min="10" max="10" width="25.5703125" style="22" customWidth="1"/>
    <col min="11" max="11" width="13.28515625" style="2" customWidth="1"/>
    <col min="12" max="12" width="32.140625" style="2" customWidth="1"/>
    <col min="13" max="13" width="45.7109375" style="21" customWidth="1"/>
    <col min="14" max="15" width="19.85546875" style="2" hidden="1" customWidth="1"/>
    <col min="16" max="16" width="11.7109375" style="22" customWidth="1"/>
    <col min="17" max="17" width="13" style="2" customWidth="1"/>
    <col min="18" max="18" width="9.28515625" style="2" bestFit="1" customWidth="1"/>
    <col min="19" max="19" width="12.7109375" style="2" customWidth="1"/>
    <col min="20" max="20" width="9.7109375" style="2" customWidth="1"/>
    <col min="21" max="21" width="8.85546875" style="2" customWidth="1"/>
    <col min="22" max="22" width="13.28515625" style="2" customWidth="1"/>
    <col min="23" max="23" width="15.85546875" style="2" customWidth="1"/>
    <col min="24" max="24" width="12.42578125" style="1" customWidth="1"/>
    <col min="25" max="25" width="12.7109375" style="1" hidden="1" customWidth="1"/>
    <col min="26" max="16384" width="11.42578125" style="2"/>
  </cols>
  <sheetData>
    <row r="1" spans="1:25" s="1" customFormat="1" ht="34.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45"/>
      <c r="Y1" s="23"/>
    </row>
    <row r="2" spans="1:25" s="1" customFormat="1" ht="32.2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46"/>
      <c r="Y2" s="24"/>
    </row>
    <row r="3" spans="1:25" ht="32.25" customHeight="1" x14ac:dyDescent="0.25">
      <c r="A3" s="79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6"/>
      <c r="Y3" s="24"/>
    </row>
    <row r="4" spans="1:25" s="1" customFormat="1" ht="35.25" customHeight="1" x14ac:dyDescent="0.25">
      <c r="A4" s="81" t="s">
        <v>207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27"/>
      <c r="Y4" s="25"/>
    </row>
    <row r="5" spans="1:25" s="36" customFormat="1" ht="20.25" x14ac:dyDescent="0.25">
      <c r="A5" s="83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47"/>
      <c r="Y5" s="26"/>
    </row>
    <row r="6" spans="1:25" s="1" customFormat="1" ht="20.25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27"/>
      <c r="Y6" s="25"/>
    </row>
    <row r="7" spans="1:25" s="1" customFormat="1" ht="24.95" customHeight="1" x14ac:dyDescent="0.25">
      <c r="A7" s="27"/>
      <c r="B7" s="73" t="s">
        <v>197</v>
      </c>
      <c r="C7" s="73"/>
      <c r="D7" s="73"/>
      <c r="E7" s="73"/>
      <c r="F7" s="73"/>
      <c r="G7" s="27">
        <f>COUNT(Y12:Y511)</f>
        <v>0</v>
      </c>
      <c r="H7" s="27"/>
      <c r="I7" s="27"/>
      <c r="J7" s="27"/>
      <c r="K7" s="27"/>
      <c r="L7" s="27"/>
      <c r="M7" s="3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s="1" customFormat="1" ht="24.95" customHeight="1" x14ac:dyDescent="0.25">
      <c r="A8" s="27"/>
      <c r="B8" s="73" t="s">
        <v>198</v>
      </c>
      <c r="C8" s="73"/>
      <c r="D8" s="73"/>
      <c r="E8" s="73"/>
      <c r="F8" s="73"/>
      <c r="G8" s="27">
        <f>COUNTIF(Y12:Y511,"&gt;0")</f>
        <v>0</v>
      </c>
      <c r="H8" s="38"/>
      <c r="I8" s="38"/>
      <c r="J8" s="38"/>
      <c r="K8" s="27"/>
      <c r="L8" s="27"/>
      <c r="M8" s="3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s="28" customFormat="1" ht="24.95" customHeight="1" thickBot="1" x14ac:dyDescent="0.3">
      <c r="B9" s="74" t="s">
        <v>199</v>
      </c>
      <c r="C9" s="74"/>
      <c r="D9" s="74"/>
      <c r="E9" s="74"/>
      <c r="F9" s="74"/>
      <c r="G9" s="32">
        <f>IF(G7&lt;=0,0,SUM(Y12:Y511)/G7)</f>
        <v>0</v>
      </c>
      <c r="I9" s="40"/>
      <c r="J9" s="40"/>
      <c r="M9" s="39"/>
      <c r="P9" s="40"/>
    </row>
    <row r="10" spans="1:25" s="1" customFormat="1" ht="47.25" customHeight="1" x14ac:dyDescent="0.25">
      <c r="A10" s="85" t="s">
        <v>2</v>
      </c>
      <c r="B10" s="85" t="s">
        <v>3</v>
      </c>
      <c r="C10" s="85" t="s">
        <v>4</v>
      </c>
      <c r="D10" s="85" t="s">
        <v>5</v>
      </c>
      <c r="E10" s="85" t="s">
        <v>6</v>
      </c>
      <c r="F10" s="85" t="s">
        <v>39</v>
      </c>
      <c r="G10" s="85" t="s">
        <v>40</v>
      </c>
      <c r="H10" s="85" t="s">
        <v>54</v>
      </c>
      <c r="I10" s="85" t="s">
        <v>45</v>
      </c>
      <c r="J10" s="85" t="s">
        <v>205</v>
      </c>
      <c r="K10" s="87" t="s">
        <v>8</v>
      </c>
      <c r="L10" s="85" t="s">
        <v>9</v>
      </c>
      <c r="M10" s="85" t="s">
        <v>63</v>
      </c>
      <c r="N10" s="85" t="s">
        <v>13</v>
      </c>
      <c r="O10" s="85" t="s">
        <v>14</v>
      </c>
      <c r="P10" s="85" t="s">
        <v>49</v>
      </c>
      <c r="Q10" s="85" t="s">
        <v>20</v>
      </c>
      <c r="R10" s="85" t="s">
        <v>10</v>
      </c>
      <c r="S10" s="89" t="s">
        <v>203</v>
      </c>
      <c r="T10" s="91" t="s">
        <v>11</v>
      </c>
      <c r="U10" s="93" t="s">
        <v>15</v>
      </c>
      <c r="V10" s="85" t="s">
        <v>16</v>
      </c>
      <c r="W10" s="85" t="s">
        <v>12</v>
      </c>
      <c r="X10" s="85" t="s">
        <v>204</v>
      </c>
      <c r="Y10" s="85" t="s">
        <v>99</v>
      </c>
    </row>
    <row r="11" spans="1:25" s="1" customFormat="1" ht="55.5" customHeight="1" thickBot="1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8"/>
      <c r="L11" s="86"/>
      <c r="M11" s="86"/>
      <c r="N11" s="86"/>
      <c r="O11" s="86"/>
      <c r="P11" s="86"/>
      <c r="Q11" s="86"/>
      <c r="R11" s="86"/>
      <c r="S11" s="90"/>
      <c r="T11" s="92"/>
      <c r="U11" s="94"/>
      <c r="V11" s="86"/>
      <c r="W11" s="86"/>
      <c r="X11" s="86"/>
      <c r="Y11" s="86"/>
    </row>
    <row r="12" spans="1:25" s="8" customFormat="1" ht="27.95" customHeight="1" x14ac:dyDescent="0.25">
      <c r="A12" s="55" t="s">
        <v>17</v>
      </c>
      <c r="B12" s="58"/>
      <c r="C12" s="58"/>
      <c r="D12" s="58"/>
      <c r="E12" s="58"/>
      <c r="F12" s="58"/>
      <c r="G12" s="58"/>
      <c r="H12" s="58"/>
      <c r="I12" s="42"/>
      <c r="J12" s="42"/>
      <c r="K12" s="3"/>
      <c r="L12" s="3"/>
      <c r="M12" s="48"/>
      <c r="N12" s="4"/>
      <c r="O12" s="4"/>
      <c r="P12" s="5"/>
      <c r="Q12" s="6"/>
      <c r="R12" s="6"/>
      <c r="S12" s="7"/>
      <c r="T12" s="7"/>
      <c r="U12" s="61">
        <f>SUM(T12:T16)</f>
        <v>0</v>
      </c>
      <c r="V12" s="95"/>
      <c r="W12" s="95"/>
      <c r="X12" s="98" t="e">
        <f>IF((SUMIF(Y12:Y16,"0",T12:T16)/SUM(T12:T16) &gt;0.5),"NO","SI")</f>
        <v>#DIV/0!</v>
      </c>
      <c r="Y12" s="29" t="str">
        <f>IF(TRIM(L12)="","",IF(AND(P12="SI", G12="CUARTO NIVEL PHD"),1.5,IF(AND(P12="SI",G12="CUARTO NIVEL MAESTRIA"),1,0)))</f>
        <v/>
      </c>
    </row>
    <row r="13" spans="1:25" s="8" customFormat="1" ht="27.95" customHeight="1" x14ac:dyDescent="0.25">
      <c r="A13" s="56"/>
      <c r="B13" s="59"/>
      <c r="C13" s="59"/>
      <c r="D13" s="59"/>
      <c r="E13" s="59"/>
      <c r="F13" s="59"/>
      <c r="G13" s="59"/>
      <c r="H13" s="59"/>
      <c r="I13" s="43"/>
      <c r="J13" s="43"/>
      <c r="K13" s="9"/>
      <c r="L13" s="9"/>
      <c r="M13" s="49"/>
      <c r="N13" s="10"/>
      <c r="O13" s="10"/>
      <c r="P13" s="11"/>
      <c r="Q13" s="12"/>
      <c r="R13" s="12"/>
      <c r="S13" s="10"/>
      <c r="T13" s="10"/>
      <c r="U13" s="62"/>
      <c r="V13" s="96"/>
      <c r="W13" s="96"/>
      <c r="X13" s="99"/>
      <c r="Y13" s="30" t="str">
        <f>IF(TRIM(L13)="","",IF(AND(P13="SI", G12="CUARTO NIVEL PHD"),1.5,IF(AND(P13="SI",G12="CUARTO NIVEL MAESTRIA"),1,0)))</f>
        <v/>
      </c>
    </row>
    <row r="14" spans="1:25" s="8" customFormat="1" ht="27.95" customHeight="1" x14ac:dyDescent="0.25">
      <c r="A14" s="56"/>
      <c r="B14" s="59"/>
      <c r="C14" s="59"/>
      <c r="D14" s="59"/>
      <c r="E14" s="59"/>
      <c r="F14" s="59"/>
      <c r="G14" s="59"/>
      <c r="H14" s="59"/>
      <c r="I14" s="43"/>
      <c r="J14" s="43"/>
      <c r="K14" s="13"/>
      <c r="L14" s="13"/>
      <c r="M14" s="50"/>
      <c r="N14" s="10"/>
      <c r="O14" s="10"/>
      <c r="P14" s="14"/>
      <c r="Q14" s="15"/>
      <c r="R14" s="15"/>
      <c r="S14" s="16"/>
      <c r="T14" s="16"/>
      <c r="U14" s="62"/>
      <c r="V14" s="96"/>
      <c r="W14" s="96"/>
      <c r="X14" s="99"/>
      <c r="Y14" s="30" t="str">
        <f>IF(TRIM(L14)="","",IF(AND(P14="SI", G12="CUARTO NIVEL PHD"),1.5,IF(AND(P14="SI",G12="CUARTO NIVEL MAESTRIA"),1,0)))</f>
        <v/>
      </c>
    </row>
    <row r="15" spans="1:25" s="8" customFormat="1" ht="27.95" customHeight="1" x14ac:dyDescent="0.25">
      <c r="A15" s="56"/>
      <c r="B15" s="59"/>
      <c r="C15" s="59"/>
      <c r="D15" s="59"/>
      <c r="E15" s="59"/>
      <c r="F15" s="59"/>
      <c r="G15" s="59"/>
      <c r="H15" s="59"/>
      <c r="I15" s="44"/>
      <c r="J15" s="43"/>
      <c r="K15" s="13"/>
      <c r="L15" s="13"/>
      <c r="M15" s="50"/>
      <c r="N15" s="10" t="str">
        <f>IF(TRIM(M15)="","",LOOKUP(M15,Datos!$L$8:$L$33,Datos!$J$8:$J$33))</f>
        <v/>
      </c>
      <c r="O15" s="10" t="str">
        <f>IF(TRIM(M15)="","",LOOKUP(M15, Datos!$L$8:$L$33,Datos!$K$8:$K$33))</f>
        <v/>
      </c>
      <c r="P15" s="14"/>
      <c r="Q15" s="15"/>
      <c r="R15" s="15"/>
      <c r="S15" s="16"/>
      <c r="T15" s="16"/>
      <c r="U15" s="62"/>
      <c r="V15" s="96"/>
      <c r="W15" s="96"/>
      <c r="X15" s="99"/>
      <c r="Y15" s="30" t="str">
        <f>IF(TRIM(L15)="","",IF(AND(P15="SI", G12="CUARTO NIVEL PHD"),1.5,IF(AND(P15="SI",G12="CUARTO NIVEL MAESTRIA"),1,0)))</f>
        <v/>
      </c>
    </row>
    <row r="16" spans="1:25" s="8" customFormat="1" ht="27.95" customHeight="1" thickBot="1" x14ac:dyDescent="0.3">
      <c r="A16" s="57"/>
      <c r="B16" s="60"/>
      <c r="C16" s="60"/>
      <c r="D16" s="60"/>
      <c r="E16" s="60"/>
      <c r="F16" s="60"/>
      <c r="G16" s="60"/>
      <c r="H16" s="60"/>
      <c r="I16" s="54"/>
      <c r="J16" s="54"/>
      <c r="K16" s="17"/>
      <c r="L16" s="17"/>
      <c r="M16" s="51"/>
      <c r="N16" s="18" t="str">
        <f>IF(TRIM(M16)="","",LOOKUP(M16,Datos!$L$8:$L$33,Datos!$J$8:$J$33))</f>
        <v/>
      </c>
      <c r="O16" s="18" t="str">
        <f>IF(TRIM(M16)="","",LOOKUP(M16, Datos!$L$8:$L$33,Datos!$K$8:$K$33))</f>
        <v/>
      </c>
      <c r="P16" s="19"/>
      <c r="Q16" s="20"/>
      <c r="R16" s="20"/>
      <c r="S16" s="18"/>
      <c r="T16" s="18"/>
      <c r="U16" s="63"/>
      <c r="V16" s="97"/>
      <c r="W16" s="97"/>
      <c r="X16" s="100"/>
      <c r="Y16" s="31" t="str">
        <f>IF(TRIM(L16)="","",IF(AND(P16="SI", G12="CUARTO NIVEL PHD"),1.5,IF(AND(P16="SI",G12="CUARTO NIVEL MAESTRIA"),1,0)))</f>
        <v/>
      </c>
    </row>
    <row r="17" spans="1:25" s="8" customFormat="1" ht="27.95" customHeight="1" x14ac:dyDescent="0.25">
      <c r="A17" s="55" t="s">
        <v>18</v>
      </c>
      <c r="B17" s="58"/>
      <c r="C17" s="58"/>
      <c r="D17" s="58"/>
      <c r="E17" s="58"/>
      <c r="F17" s="58"/>
      <c r="G17" s="58"/>
      <c r="H17" s="58"/>
      <c r="I17" s="42"/>
      <c r="J17" s="42"/>
      <c r="K17" s="3"/>
      <c r="L17" s="3"/>
      <c r="M17" s="48"/>
      <c r="N17" s="4"/>
      <c r="O17" s="4"/>
      <c r="P17" s="5"/>
      <c r="Q17" s="6"/>
      <c r="R17" s="6"/>
      <c r="S17" s="7"/>
      <c r="T17" s="7"/>
      <c r="U17" s="61">
        <f>SUM(T17:T21)</f>
        <v>0</v>
      </c>
      <c r="V17" s="95"/>
      <c r="W17" s="95"/>
      <c r="X17" s="98" t="e">
        <f>IF((SUMIF(Y17:Y21,"0",T17:T21)/SUM(T17:T21) &gt;0.5),"NO","SI")</f>
        <v>#DIV/0!</v>
      </c>
      <c r="Y17" s="29" t="str">
        <f>IF(TRIM(L17)="","",IF(AND(P17="SI", G17="CUARTO NIVEL PHD"),1.5,IF(AND(P17="SI",G17="CUARTO NIVEL MAESTRIA"),1,0)))</f>
        <v/>
      </c>
    </row>
    <row r="18" spans="1:25" s="8" customFormat="1" ht="27.95" customHeight="1" x14ac:dyDescent="0.25">
      <c r="A18" s="56"/>
      <c r="B18" s="59"/>
      <c r="C18" s="59"/>
      <c r="D18" s="59"/>
      <c r="E18" s="59"/>
      <c r="F18" s="59"/>
      <c r="G18" s="59"/>
      <c r="H18" s="59"/>
      <c r="I18" s="43"/>
      <c r="J18" s="43"/>
      <c r="K18" s="9"/>
      <c r="L18" s="9"/>
      <c r="M18" s="49"/>
      <c r="N18" s="10"/>
      <c r="O18" s="10"/>
      <c r="P18" s="11"/>
      <c r="Q18" s="12"/>
      <c r="R18" s="12"/>
      <c r="S18" s="10"/>
      <c r="T18" s="10"/>
      <c r="U18" s="62"/>
      <c r="V18" s="96"/>
      <c r="W18" s="96"/>
      <c r="X18" s="99"/>
      <c r="Y18" s="30" t="str">
        <f>IF(TRIM(L18)="","",IF(AND(P18="SI", G17="CUARTO NIVEL PHD"),1.5,IF(AND(P18="SI",G17="CUARTO NIVEL MAESTRIA"),1,0)))</f>
        <v/>
      </c>
    </row>
    <row r="19" spans="1:25" s="8" customFormat="1" ht="27.95" customHeight="1" x14ac:dyDescent="0.25">
      <c r="A19" s="56"/>
      <c r="B19" s="59"/>
      <c r="C19" s="59"/>
      <c r="D19" s="59"/>
      <c r="E19" s="59"/>
      <c r="F19" s="59"/>
      <c r="G19" s="59"/>
      <c r="H19" s="59"/>
      <c r="I19" s="43"/>
      <c r="J19" s="43"/>
      <c r="K19" s="13"/>
      <c r="L19" s="13"/>
      <c r="M19" s="50"/>
      <c r="N19" s="10"/>
      <c r="O19" s="10"/>
      <c r="P19" s="14"/>
      <c r="Q19" s="15"/>
      <c r="R19" s="15"/>
      <c r="S19" s="16"/>
      <c r="T19" s="16"/>
      <c r="U19" s="62"/>
      <c r="V19" s="96"/>
      <c r="W19" s="96"/>
      <c r="X19" s="99"/>
      <c r="Y19" s="30" t="str">
        <f>IF(TRIM(L19)="","",IF(AND(P19="SI", G17="CUARTO NIVEL PHD"),1.5,IF(AND(P19="SI",G17="CUARTO NIVEL MAESTRIA"),1,0)))</f>
        <v/>
      </c>
    </row>
    <row r="20" spans="1:25" s="8" customFormat="1" ht="27.95" customHeight="1" x14ac:dyDescent="0.25">
      <c r="A20" s="56"/>
      <c r="B20" s="59"/>
      <c r="C20" s="59"/>
      <c r="D20" s="59"/>
      <c r="E20" s="59"/>
      <c r="F20" s="59"/>
      <c r="G20" s="59"/>
      <c r="H20" s="59"/>
      <c r="I20" s="44"/>
      <c r="J20" s="43"/>
      <c r="K20" s="13"/>
      <c r="L20" s="13"/>
      <c r="M20" s="50"/>
      <c r="N20" s="10" t="str">
        <f>IF(TRIM(M20)="","",LOOKUP(M20,Datos!$L$8:$L$33,Datos!$J$8:$J$33))</f>
        <v/>
      </c>
      <c r="O20" s="10" t="str">
        <f>IF(TRIM(M20)="","",LOOKUP(M20, Datos!$L$8:$L$33,Datos!$K$8:$K$33))</f>
        <v/>
      </c>
      <c r="P20" s="14"/>
      <c r="Q20" s="15"/>
      <c r="R20" s="15"/>
      <c r="S20" s="16"/>
      <c r="T20" s="16"/>
      <c r="U20" s="62"/>
      <c r="V20" s="96"/>
      <c r="W20" s="96"/>
      <c r="X20" s="99"/>
      <c r="Y20" s="30" t="str">
        <f>IF(TRIM(L20)="","",IF(AND(P20="SI", G17="CUARTO NIVEL PHD"),1.5,IF(AND(P20="SI",G17="CUARTO NIVEL MAESTRIA"),1,0)))</f>
        <v/>
      </c>
    </row>
    <row r="21" spans="1:25" s="8" customFormat="1" ht="27.95" customHeight="1" thickBot="1" x14ac:dyDescent="0.3">
      <c r="A21" s="57"/>
      <c r="B21" s="60"/>
      <c r="C21" s="60"/>
      <c r="D21" s="60"/>
      <c r="E21" s="60"/>
      <c r="F21" s="60"/>
      <c r="G21" s="60"/>
      <c r="H21" s="60"/>
      <c r="I21" s="54"/>
      <c r="J21" s="54"/>
      <c r="K21" s="17"/>
      <c r="L21" s="17"/>
      <c r="M21" s="51"/>
      <c r="N21" s="18" t="str">
        <f>IF(TRIM(M21)="","",LOOKUP(M21,Datos!$L$8:$L$33,Datos!$J$8:$J$33))</f>
        <v/>
      </c>
      <c r="O21" s="18" t="str">
        <f>IF(TRIM(M21)="","",LOOKUP(M21, Datos!$L$8:$L$33,Datos!$K$8:$K$33))</f>
        <v/>
      </c>
      <c r="P21" s="19"/>
      <c r="Q21" s="20"/>
      <c r="R21" s="20"/>
      <c r="S21" s="18"/>
      <c r="T21" s="18"/>
      <c r="U21" s="63"/>
      <c r="V21" s="97"/>
      <c r="W21" s="97"/>
      <c r="X21" s="100"/>
      <c r="Y21" s="31" t="str">
        <f>IF(TRIM(L21)="","",IF(AND(P21="SI", G17="CUARTO NIVEL PHD"),1.5,IF(AND(P21="SI",G17="CUARTO NIVEL MAESTRIA"),1,0)))</f>
        <v/>
      </c>
    </row>
    <row r="22" spans="1:25" s="8" customFormat="1" ht="27.95" customHeight="1" x14ac:dyDescent="0.25">
      <c r="A22" s="55" t="s">
        <v>19</v>
      </c>
      <c r="B22" s="58"/>
      <c r="C22" s="58"/>
      <c r="D22" s="58"/>
      <c r="E22" s="58"/>
      <c r="F22" s="58"/>
      <c r="G22" s="58"/>
      <c r="H22" s="58"/>
      <c r="I22" s="42"/>
      <c r="J22" s="42"/>
      <c r="K22" s="3"/>
      <c r="L22" s="3"/>
      <c r="M22" s="48"/>
      <c r="N22" s="4"/>
      <c r="O22" s="4"/>
      <c r="P22" s="5"/>
      <c r="Q22" s="6"/>
      <c r="R22" s="6"/>
      <c r="S22" s="7"/>
      <c r="T22" s="7"/>
      <c r="U22" s="61">
        <f>SUM(T22:T26)</f>
        <v>0</v>
      </c>
      <c r="V22" s="95"/>
      <c r="W22" s="95"/>
      <c r="X22" s="98" t="e">
        <f>IF((SUMIF(Y22:Y26,"0",T22:T26)/SUM(T22:T26) &gt;0.5),"NO","SI")</f>
        <v>#DIV/0!</v>
      </c>
      <c r="Y22" s="29" t="str">
        <f>IF(TRIM(L22)="","",IF(AND(P22="SI", G22="CUARTO NIVEL PHD"),1.5,IF(AND(P22="SI",G22="CUARTO NIVEL MAESTRIA"),1,0)))</f>
        <v/>
      </c>
    </row>
    <row r="23" spans="1:25" s="8" customFormat="1" ht="27.95" customHeight="1" x14ac:dyDescent="0.25">
      <c r="A23" s="56"/>
      <c r="B23" s="59"/>
      <c r="C23" s="59"/>
      <c r="D23" s="59"/>
      <c r="E23" s="59"/>
      <c r="F23" s="59"/>
      <c r="G23" s="59"/>
      <c r="H23" s="59"/>
      <c r="I23" s="43"/>
      <c r="J23" s="43"/>
      <c r="K23" s="9"/>
      <c r="L23" s="9"/>
      <c r="M23" s="49"/>
      <c r="N23" s="10"/>
      <c r="O23" s="10"/>
      <c r="P23" s="11"/>
      <c r="Q23" s="12"/>
      <c r="R23" s="12"/>
      <c r="S23" s="10"/>
      <c r="T23" s="10"/>
      <c r="U23" s="62"/>
      <c r="V23" s="96"/>
      <c r="W23" s="96"/>
      <c r="X23" s="99"/>
      <c r="Y23" s="30" t="str">
        <f>IF(TRIM(L23)="","",IF(AND(P23="SI", G22="CUARTO NIVEL PHD"),1.5,IF(AND(P23="SI",G22="CUARTO NIVEL MAESTRIA"),1,0)))</f>
        <v/>
      </c>
    </row>
    <row r="24" spans="1:25" s="8" customFormat="1" ht="27.95" customHeight="1" x14ac:dyDescent="0.25">
      <c r="A24" s="56"/>
      <c r="B24" s="59"/>
      <c r="C24" s="59"/>
      <c r="D24" s="59"/>
      <c r="E24" s="59"/>
      <c r="F24" s="59"/>
      <c r="G24" s="59"/>
      <c r="H24" s="59"/>
      <c r="I24" s="43"/>
      <c r="J24" s="43"/>
      <c r="K24" s="13"/>
      <c r="L24" s="13"/>
      <c r="M24" s="50"/>
      <c r="N24" s="10"/>
      <c r="O24" s="10"/>
      <c r="P24" s="14"/>
      <c r="Q24" s="15"/>
      <c r="R24" s="15"/>
      <c r="S24" s="16"/>
      <c r="T24" s="16"/>
      <c r="U24" s="62"/>
      <c r="V24" s="96"/>
      <c r="W24" s="96"/>
      <c r="X24" s="99"/>
      <c r="Y24" s="30" t="str">
        <f>IF(TRIM(L24)="","",IF(AND(P24="SI", G22="CUARTO NIVEL PHD"),1.5,IF(AND(P24="SI",G22="CUARTO NIVEL MAESTRIA"),1,0)))</f>
        <v/>
      </c>
    </row>
    <row r="25" spans="1:25" s="8" customFormat="1" ht="27.95" customHeight="1" x14ac:dyDescent="0.25">
      <c r="A25" s="56"/>
      <c r="B25" s="59"/>
      <c r="C25" s="59"/>
      <c r="D25" s="59"/>
      <c r="E25" s="59"/>
      <c r="F25" s="59"/>
      <c r="G25" s="59"/>
      <c r="H25" s="59"/>
      <c r="I25" s="44"/>
      <c r="J25" s="43"/>
      <c r="K25" s="13"/>
      <c r="L25" s="13"/>
      <c r="M25" s="50"/>
      <c r="N25" s="10" t="str">
        <f>IF(TRIM(M25)="","",LOOKUP(M25,Datos!$L$8:$L$33,Datos!$J$8:$J$33))</f>
        <v/>
      </c>
      <c r="O25" s="10" t="str">
        <f>IF(TRIM(M25)="","",LOOKUP(M25, Datos!$L$8:$L$33,Datos!$K$8:$K$33))</f>
        <v/>
      </c>
      <c r="P25" s="14"/>
      <c r="Q25" s="15"/>
      <c r="R25" s="15"/>
      <c r="S25" s="16"/>
      <c r="T25" s="16"/>
      <c r="U25" s="62"/>
      <c r="V25" s="96"/>
      <c r="W25" s="96"/>
      <c r="X25" s="99"/>
      <c r="Y25" s="30" t="str">
        <f>IF(TRIM(L25)="","",IF(AND(P25="SI", G22="CUARTO NIVEL PHD"),1.5,IF(AND(P25="SI",G22="CUARTO NIVEL MAESTRIA"),1,0)))</f>
        <v/>
      </c>
    </row>
    <row r="26" spans="1:25" s="8" customFormat="1" ht="27.95" customHeight="1" thickBot="1" x14ac:dyDescent="0.3">
      <c r="A26" s="57"/>
      <c r="B26" s="60"/>
      <c r="C26" s="60"/>
      <c r="D26" s="60"/>
      <c r="E26" s="60"/>
      <c r="F26" s="60"/>
      <c r="G26" s="60"/>
      <c r="H26" s="60"/>
      <c r="I26" s="54"/>
      <c r="J26" s="54"/>
      <c r="K26" s="17"/>
      <c r="L26" s="17"/>
      <c r="M26" s="51"/>
      <c r="N26" s="18" t="str">
        <f>IF(TRIM(M26)="","",LOOKUP(M26,Datos!$L$8:$L$33,Datos!$J$8:$J$33))</f>
        <v/>
      </c>
      <c r="O26" s="18" t="str">
        <f>IF(TRIM(M26)="","",LOOKUP(M26, Datos!$L$8:$L$33,Datos!$K$8:$K$33))</f>
        <v/>
      </c>
      <c r="P26" s="19"/>
      <c r="Q26" s="20"/>
      <c r="R26" s="20"/>
      <c r="S26" s="18"/>
      <c r="T26" s="18"/>
      <c r="U26" s="63"/>
      <c r="V26" s="97"/>
      <c r="W26" s="97"/>
      <c r="X26" s="100"/>
      <c r="Y26" s="31" t="str">
        <f>IF(TRIM(L26)="","",IF(AND(P26="SI", G22="CUARTO NIVEL PHD"),1.5,IF(AND(P26="SI",G22="CUARTO NIVEL MAESTRIA"),1,0)))</f>
        <v/>
      </c>
    </row>
    <row r="27" spans="1:25" s="8" customFormat="1" ht="27.95" customHeight="1" x14ac:dyDescent="0.25">
      <c r="A27" s="55" t="s">
        <v>100</v>
      </c>
      <c r="B27" s="58"/>
      <c r="C27" s="58"/>
      <c r="D27" s="58"/>
      <c r="E27" s="58"/>
      <c r="F27" s="58"/>
      <c r="G27" s="58"/>
      <c r="H27" s="58"/>
      <c r="I27" s="42"/>
      <c r="J27" s="42"/>
      <c r="K27" s="3"/>
      <c r="L27" s="3"/>
      <c r="M27" s="48"/>
      <c r="N27" s="4"/>
      <c r="O27" s="4"/>
      <c r="P27" s="5"/>
      <c r="Q27" s="6"/>
      <c r="R27" s="6"/>
      <c r="S27" s="7"/>
      <c r="T27" s="7"/>
      <c r="U27" s="61">
        <f>SUM(T27:T31)</f>
        <v>0</v>
      </c>
      <c r="V27" s="95"/>
      <c r="W27" s="95"/>
      <c r="X27" s="98" t="e">
        <f>IF((SUMIF(Y27:Y31,"0",T27:T31)/SUM(T27:T31) &gt;0.5),"NO","SI")</f>
        <v>#DIV/0!</v>
      </c>
      <c r="Y27" s="29" t="str">
        <f>IF(TRIM(L27)="","",IF(AND(P27="SI", G27="CUARTO NIVEL PHD"),1.5,IF(AND(P27="SI",G27="CUARTO NIVEL MAESTRIA"),1,0)))</f>
        <v/>
      </c>
    </row>
    <row r="28" spans="1:25" s="8" customFormat="1" ht="27.95" customHeight="1" x14ac:dyDescent="0.25">
      <c r="A28" s="56"/>
      <c r="B28" s="59"/>
      <c r="C28" s="59"/>
      <c r="D28" s="59"/>
      <c r="E28" s="59"/>
      <c r="F28" s="59"/>
      <c r="G28" s="59"/>
      <c r="H28" s="59"/>
      <c r="I28" s="43"/>
      <c r="J28" s="43"/>
      <c r="K28" s="9"/>
      <c r="L28" s="9"/>
      <c r="M28" s="49"/>
      <c r="N28" s="10"/>
      <c r="O28" s="10"/>
      <c r="P28" s="11"/>
      <c r="Q28" s="12"/>
      <c r="R28" s="12"/>
      <c r="S28" s="10"/>
      <c r="T28" s="10"/>
      <c r="U28" s="62"/>
      <c r="V28" s="96"/>
      <c r="W28" s="96"/>
      <c r="X28" s="99"/>
      <c r="Y28" s="30" t="str">
        <f>IF(TRIM(L28)="","",IF(AND(P28="SI", G27="CUARTO NIVEL PHD"),1.5,IF(AND(P28="SI",G27="CUARTO NIVEL MAESTRIA"),1,0)))</f>
        <v/>
      </c>
    </row>
    <row r="29" spans="1:25" s="8" customFormat="1" ht="27.95" customHeight="1" x14ac:dyDescent="0.25">
      <c r="A29" s="56"/>
      <c r="B29" s="59"/>
      <c r="C29" s="59"/>
      <c r="D29" s="59"/>
      <c r="E29" s="59"/>
      <c r="F29" s="59"/>
      <c r="G29" s="59"/>
      <c r="H29" s="59"/>
      <c r="I29" s="43"/>
      <c r="J29" s="43"/>
      <c r="K29" s="13"/>
      <c r="L29" s="13"/>
      <c r="M29" s="50"/>
      <c r="N29" s="10"/>
      <c r="O29" s="10"/>
      <c r="P29" s="14"/>
      <c r="Q29" s="15"/>
      <c r="R29" s="15"/>
      <c r="S29" s="16"/>
      <c r="T29" s="16"/>
      <c r="U29" s="62"/>
      <c r="V29" s="96"/>
      <c r="W29" s="96"/>
      <c r="X29" s="99"/>
      <c r="Y29" s="30" t="str">
        <f>IF(TRIM(L29)="","",IF(AND(P29="SI", G27="CUARTO NIVEL PHD"),1.5,IF(AND(P29="SI",G27="CUARTO NIVEL MAESTRIA"),1,0)))</f>
        <v/>
      </c>
    </row>
    <row r="30" spans="1:25" s="8" customFormat="1" ht="27.95" customHeight="1" x14ac:dyDescent="0.25">
      <c r="A30" s="56"/>
      <c r="B30" s="59"/>
      <c r="C30" s="59"/>
      <c r="D30" s="59"/>
      <c r="E30" s="59"/>
      <c r="F30" s="59"/>
      <c r="G30" s="59"/>
      <c r="H30" s="59"/>
      <c r="I30" s="44"/>
      <c r="J30" s="43"/>
      <c r="K30" s="13"/>
      <c r="L30" s="13"/>
      <c r="M30" s="50"/>
      <c r="N30" s="10" t="str">
        <f>IF(TRIM(M30)="","",LOOKUP(M30,Datos!$L$8:$L$33,Datos!$J$8:$J$33))</f>
        <v/>
      </c>
      <c r="O30" s="10" t="str">
        <f>IF(TRIM(M30)="","",LOOKUP(M30, Datos!$L$8:$L$33,Datos!$K$8:$K$33))</f>
        <v/>
      </c>
      <c r="P30" s="14"/>
      <c r="Q30" s="15"/>
      <c r="R30" s="15"/>
      <c r="S30" s="16"/>
      <c r="T30" s="16"/>
      <c r="U30" s="62"/>
      <c r="V30" s="96"/>
      <c r="W30" s="96"/>
      <c r="X30" s="99"/>
      <c r="Y30" s="30" t="str">
        <f>IF(TRIM(L30)="","",IF(AND(P30="SI", G27="CUARTO NIVEL PHD"),1.5,IF(AND(P30="SI",G27="CUARTO NIVEL MAESTRIA"),1,0)))</f>
        <v/>
      </c>
    </row>
    <row r="31" spans="1:25" s="8" customFormat="1" ht="27.95" customHeight="1" thickBot="1" x14ac:dyDescent="0.3">
      <c r="A31" s="57"/>
      <c r="B31" s="60"/>
      <c r="C31" s="60"/>
      <c r="D31" s="60"/>
      <c r="E31" s="60"/>
      <c r="F31" s="60"/>
      <c r="G31" s="60"/>
      <c r="H31" s="60"/>
      <c r="I31" s="54"/>
      <c r="J31" s="54"/>
      <c r="K31" s="17"/>
      <c r="L31" s="17"/>
      <c r="M31" s="51"/>
      <c r="N31" s="18" t="str">
        <f>IF(TRIM(M31)="","",LOOKUP(M31,Datos!$L$8:$L$33,Datos!$J$8:$J$33))</f>
        <v/>
      </c>
      <c r="O31" s="18" t="str">
        <f>IF(TRIM(M31)="","",LOOKUP(M31, Datos!$L$8:$L$33,Datos!$K$8:$K$33))</f>
        <v/>
      </c>
      <c r="P31" s="19"/>
      <c r="Q31" s="20"/>
      <c r="R31" s="20"/>
      <c r="S31" s="18"/>
      <c r="T31" s="18"/>
      <c r="U31" s="63"/>
      <c r="V31" s="97"/>
      <c r="W31" s="97"/>
      <c r="X31" s="100"/>
      <c r="Y31" s="31" t="str">
        <f>IF(TRIM(L31)="","",IF(AND(P31="SI", G27="CUARTO NIVEL PHD"),1.5,IF(AND(P31="SI",G27="CUARTO NIVEL MAESTRIA"),1,0)))</f>
        <v/>
      </c>
    </row>
    <row r="32" spans="1:25" s="8" customFormat="1" ht="27.95" customHeight="1" x14ac:dyDescent="0.25">
      <c r="A32" s="55" t="s">
        <v>101</v>
      </c>
      <c r="B32" s="58"/>
      <c r="C32" s="58"/>
      <c r="D32" s="58"/>
      <c r="E32" s="58"/>
      <c r="F32" s="58"/>
      <c r="G32" s="58"/>
      <c r="H32" s="58"/>
      <c r="I32" s="42"/>
      <c r="J32" s="42"/>
      <c r="K32" s="3"/>
      <c r="L32" s="3"/>
      <c r="M32" s="48"/>
      <c r="N32" s="4"/>
      <c r="O32" s="4"/>
      <c r="P32" s="5"/>
      <c r="Q32" s="6"/>
      <c r="R32" s="6"/>
      <c r="S32" s="7"/>
      <c r="T32" s="7"/>
      <c r="U32" s="61">
        <f>SUM(T32:T36)</f>
        <v>0</v>
      </c>
      <c r="V32" s="95"/>
      <c r="W32" s="95"/>
      <c r="X32" s="98" t="e">
        <f>IF((SUMIF(Y32:Y36,"0",T32:T36)/SUM(T32:T36) &gt;0.5),"NO","SI")</f>
        <v>#DIV/0!</v>
      </c>
      <c r="Y32" s="29" t="str">
        <f>IF(TRIM(L32)="","",IF(AND(P32="SI", G32="CUARTO NIVEL PHD"),1.5,IF(AND(P32="SI",G32="CUARTO NIVEL MAESTRIA"),1,0)))</f>
        <v/>
      </c>
    </row>
    <row r="33" spans="1:25" s="8" customFormat="1" ht="27.95" customHeight="1" x14ac:dyDescent="0.25">
      <c r="A33" s="56"/>
      <c r="B33" s="59"/>
      <c r="C33" s="59"/>
      <c r="D33" s="59"/>
      <c r="E33" s="59"/>
      <c r="F33" s="59"/>
      <c r="G33" s="59"/>
      <c r="H33" s="59"/>
      <c r="I33" s="43"/>
      <c r="J33" s="43"/>
      <c r="K33" s="9"/>
      <c r="L33" s="9"/>
      <c r="M33" s="49"/>
      <c r="N33" s="10"/>
      <c r="O33" s="10"/>
      <c r="P33" s="11"/>
      <c r="Q33" s="12"/>
      <c r="R33" s="12"/>
      <c r="S33" s="10"/>
      <c r="T33" s="10"/>
      <c r="U33" s="62"/>
      <c r="V33" s="96"/>
      <c r="W33" s="96"/>
      <c r="X33" s="99"/>
      <c r="Y33" s="30" t="str">
        <f>IF(TRIM(L33)="","",IF(AND(P33="SI", G32="CUARTO NIVEL PHD"),1.5,IF(AND(P33="SI",G32="CUARTO NIVEL MAESTRIA"),1,0)))</f>
        <v/>
      </c>
    </row>
    <row r="34" spans="1:25" s="8" customFormat="1" ht="27.95" customHeight="1" x14ac:dyDescent="0.25">
      <c r="A34" s="56"/>
      <c r="B34" s="59"/>
      <c r="C34" s="59"/>
      <c r="D34" s="59"/>
      <c r="E34" s="59"/>
      <c r="F34" s="59"/>
      <c r="G34" s="59"/>
      <c r="H34" s="59"/>
      <c r="I34" s="43"/>
      <c r="J34" s="43"/>
      <c r="K34" s="13"/>
      <c r="L34" s="13"/>
      <c r="M34" s="50"/>
      <c r="N34" s="10"/>
      <c r="O34" s="10"/>
      <c r="P34" s="14"/>
      <c r="Q34" s="15"/>
      <c r="R34" s="15"/>
      <c r="S34" s="16"/>
      <c r="T34" s="16"/>
      <c r="U34" s="62"/>
      <c r="V34" s="96"/>
      <c r="W34" s="96"/>
      <c r="X34" s="99"/>
      <c r="Y34" s="30" t="str">
        <f>IF(TRIM(L34)="","",IF(AND(P34="SI", G32="CUARTO NIVEL PHD"),1.5,IF(AND(P34="SI",G32="CUARTO NIVEL MAESTRIA"),1,0)))</f>
        <v/>
      </c>
    </row>
    <row r="35" spans="1:25" s="8" customFormat="1" ht="27.95" customHeight="1" x14ac:dyDescent="0.25">
      <c r="A35" s="56"/>
      <c r="B35" s="59"/>
      <c r="C35" s="59"/>
      <c r="D35" s="59"/>
      <c r="E35" s="59"/>
      <c r="F35" s="59"/>
      <c r="G35" s="59"/>
      <c r="H35" s="59"/>
      <c r="I35" s="44"/>
      <c r="J35" s="43"/>
      <c r="K35" s="13"/>
      <c r="L35" s="13"/>
      <c r="M35" s="50"/>
      <c r="N35" s="10" t="str">
        <f>IF(TRIM(M35)="","",LOOKUP(M35,Datos!$L$8:$L$33,Datos!$J$8:$J$33))</f>
        <v/>
      </c>
      <c r="O35" s="10" t="str">
        <f>IF(TRIM(M35)="","",LOOKUP(M35, Datos!$L$8:$L$33,Datos!$K$8:$K$33))</f>
        <v/>
      </c>
      <c r="P35" s="14"/>
      <c r="Q35" s="15"/>
      <c r="R35" s="15"/>
      <c r="S35" s="16"/>
      <c r="T35" s="16"/>
      <c r="U35" s="62"/>
      <c r="V35" s="96"/>
      <c r="W35" s="96"/>
      <c r="X35" s="99"/>
      <c r="Y35" s="30" t="str">
        <f>IF(TRIM(L35)="","",IF(AND(P35="SI", G32="CUARTO NIVEL PHD"),1.5,IF(AND(P35="SI",G32="CUARTO NIVEL MAESTRIA"),1,0)))</f>
        <v/>
      </c>
    </row>
    <row r="36" spans="1:25" s="8" customFormat="1" ht="27.95" customHeight="1" thickBot="1" x14ac:dyDescent="0.3">
      <c r="A36" s="57"/>
      <c r="B36" s="60"/>
      <c r="C36" s="60"/>
      <c r="D36" s="60"/>
      <c r="E36" s="60"/>
      <c r="F36" s="60"/>
      <c r="G36" s="60"/>
      <c r="H36" s="60"/>
      <c r="I36" s="54"/>
      <c r="J36" s="54"/>
      <c r="K36" s="17"/>
      <c r="L36" s="17"/>
      <c r="M36" s="51"/>
      <c r="N36" s="18" t="str">
        <f>IF(TRIM(M36)="","",LOOKUP(M36,Datos!$L$8:$L$33,Datos!$J$8:$J$33))</f>
        <v/>
      </c>
      <c r="O36" s="18" t="str">
        <f>IF(TRIM(M36)="","",LOOKUP(M36, Datos!$L$8:$L$33,Datos!$K$8:$K$33))</f>
        <v/>
      </c>
      <c r="P36" s="19"/>
      <c r="Q36" s="20"/>
      <c r="R36" s="20"/>
      <c r="S36" s="18"/>
      <c r="T36" s="18"/>
      <c r="U36" s="63"/>
      <c r="V36" s="97"/>
      <c r="W36" s="97"/>
      <c r="X36" s="100"/>
      <c r="Y36" s="31" t="str">
        <f>IF(TRIM(L36)="","",IF(AND(P36="SI", G32="CUARTO NIVEL PHD"),1.5,IF(AND(P36="SI",G32="CUARTO NIVEL MAESTRIA"),1,0)))</f>
        <v/>
      </c>
    </row>
    <row r="37" spans="1:25" s="8" customFormat="1" ht="27.95" customHeight="1" x14ac:dyDescent="0.25">
      <c r="A37" s="55" t="s">
        <v>102</v>
      </c>
      <c r="B37" s="58"/>
      <c r="C37" s="58"/>
      <c r="D37" s="58"/>
      <c r="E37" s="58"/>
      <c r="F37" s="58"/>
      <c r="G37" s="58"/>
      <c r="H37" s="58"/>
      <c r="I37" s="42"/>
      <c r="J37" s="42"/>
      <c r="K37" s="3"/>
      <c r="L37" s="3"/>
      <c r="M37" s="48"/>
      <c r="N37" s="4"/>
      <c r="O37" s="4"/>
      <c r="P37" s="5"/>
      <c r="Q37" s="6"/>
      <c r="R37" s="6"/>
      <c r="S37" s="7"/>
      <c r="T37" s="7"/>
      <c r="U37" s="61">
        <f>SUM(T37:T41)</f>
        <v>0</v>
      </c>
      <c r="V37" s="95"/>
      <c r="W37" s="95"/>
      <c r="X37" s="98" t="e">
        <f>IF((SUMIF(Y37:Y41,"0",T37:T41)/SUM(T37:T41) &gt;0.5),"NO","SI")</f>
        <v>#DIV/0!</v>
      </c>
      <c r="Y37" s="29" t="str">
        <f>IF(TRIM(L37)="","",IF(AND(P37="SI", G37="CUARTO NIVEL PHD"),1.5,IF(AND(P37="SI",G37="CUARTO NIVEL MAESTRIA"),1,0)))</f>
        <v/>
      </c>
    </row>
    <row r="38" spans="1:25" s="8" customFormat="1" ht="27.95" customHeight="1" x14ac:dyDescent="0.25">
      <c r="A38" s="56"/>
      <c r="B38" s="59"/>
      <c r="C38" s="59"/>
      <c r="D38" s="59"/>
      <c r="E38" s="59"/>
      <c r="F38" s="59"/>
      <c r="G38" s="59"/>
      <c r="H38" s="59"/>
      <c r="I38" s="43"/>
      <c r="J38" s="43"/>
      <c r="K38" s="9"/>
      <c r="L38" s="9"/>
      <c r="M38" s="49"/>
      <c r="N38" s="10"/>
      <c r="O38" s="10"/>
      <c r="P38" s="11"/>
      <c r="Q38" s="12"/>
      <c r="R38" s="12"/>
      <c r="S38" s="10"/>
      <c r="T38" s="10"/>
      <c r="U38" s="62"/>
      <c r="V38" s="96"/>
      <c r="W38" s="96"/>
      <c r="X38" s="99"/>
      <c r="Y38" s="30" t="str">
        <f>IF(TRIM(L38)="","",IF(AND(P38="SI", G37="CUARTO NIVEL PHD"),1.5,IF(AND(P38="SI",G37="CUARTO NIVEL MAESTRIA"),1,0)))</f>
        <v/>
      </c>
    </row>
    <row r="39" spans="1:25" s="8" customFormat="1" ht="27.95" customHeight="1" x14ac:dyDescent="0.25">
      <c r="A39" s="56"/>
      <c r="B39" s="59"/>
      <c r="C39" s="59"/>
      <c r="D39" s="59"/>
      <c r="E39" s="59"/>
      <c r="F39" s="59"/>
      <c r="G39" s="59"/>
      <c r="H39" s="59"/>
      <c r="I39" s="43"/>
      <c r="J39" s="43"/>
      <c r="K39" s="13"/>
      <c r="L39" s="13"/>
      <c r="M39" s="50"/>
      <c r="N39" s="10"/>
      <c r="O39" s="10"/>
      <c r="P39" s="14"/>
      <c r="Q39" s="15"/>
      <c r="R39" s="15"/>
      <c r="S39" s="16"/>
      <c r="T39" s="16"/>
      <c r="U39" s="62"/>
      <c r="V39" s="96"/>
      <c r="W39" s="96"/>
      <c r="X39" s="99"/>
      <c r="Y39" s="30" t="str">
        <f>IF(TRIM(L39)="","",IF(AND(P39="SI", G37="CUARTO NIVEL PHD"),1.5,IF(AND(P39="SI",G37="CUARTO NIVEL MAESTRIA"),1,0)))</f>
        <v/>
      </c>
    </row>
    <row r="40" spans="1:25" s="8" customFormat="1" ht="27.95" customHeight="1" x14ac:dyDescent="0.25">
      <c r="A40" s="56"/>
      <c r="B40" s="59"/>
      <c r="C40" s="59"/>
      <c r="D40" s="59"/>
      <c r="E40" s="59"/>
      <c r="F40" s="59"/>
      <c r="G40" s="59"/>
      <c r="H40" s="59"/>
      <c r="I40" s="44"/>
      <c r="J40" s="43"/>
      <c r="K40" s="13"/>
      <c r="L40" s="13"/>
      <c r="M40" s="50"/>
      <c r="N40" s="10" t="str">
        <f>IF(TRIM(M40)="","",LOOKUP(M40,Datos!$L$8:$L$33,Datos!$J$8:$J$33))</f>
        <v/>
      </c>
      <c r="O40" s="10" t="str">
        <f>IF(TRIM(M40)="","",LOOKUP(M40, Datos!$L$8:$L$33,Datos!$K$8:$K$33))</f>
        <v/>
      </c>
      <c r="P40" s="14"/>
      <c r="Q40" s="15"/>
      <c r="R40" s="15"/>
      <c r="S40" s="16"/>
      <c r="T40" s="16"/>
      <c r="U40" s="62"/>
      <c r="V40" s="96"/>
      <c r="W40" s="96"/>
      <c r="X40" s="99"/>
      <c r="Y40" s="30" t="str">
        <f>IF(TRIM(L40)="","",IF(AND(P40="SI", G37="CUARTO NIVEL PHD"),1.5,IF(AND(P40="SI",G37="CUARTO NIVEL MAESTRIA"),1,0)))</f>
        <v/>
      </c>
    </row>
    <row r="41" spans="1:25" s="8" customFormat="1" ht="27.95" customHeight="1" thickBot="1" x14ac:dyDescent="0.3">
      <c r="A41" s="57"/>
      <c r="B41" s="60"/>
      <c r="C41" s="60"/>
      <c r="D41" s="60"/>
      <c r="E41" s="60"/>
      <c r="F41" s="60"/>
      <c r="G41" s="60"/>
      <c r="H41" s="60"/>
      <c r="I41" s="54"/>
      <c r="J41" s="54"/>
      <c r="K41" s="17"/>
      <c r="L41" s="17"/>
      <c r="M41" s="51"/>
      <c r="N41" s="18" t="str">
        <f>IF(TRIM(M41)="","",LOOKUP(M41,Datos!$L$8:$L$33,Datos!$J$8:$J$33))</f>
        <v/>
      </c>
      <c r="O41" s="18" t="str">
        <f>IF(TRIM(M41)="","",LOOKUP(M41, Datos!$L$8:$L$33,Datos!$K$8:$K$33))</f>
        <v/>
      </c>
      <c r="P41" s="19"/>
      <c r="Q41" s="20"/>
      <c r="R41" s="20"/>
      <c r="S41" s="18"/>
      <c r="T41" s="18"/>
      <c r="U41" s="63"/>
      <c r="V41" s="97"/>
      <c r="W41" s="97"/>
      <c r="X41" s="100"/>
      <c r="Y41" s="31" t="str">
        <f>IF(TRIM(L41)="","",IF(AND(P41="SI", G37="CUARTO NIVEL PHD"),1.5,IF(AND(P41="SI",G37="CUARTO NIVEL MAESTRIA"),1,0)))</f>
        <v/>
      </c>
    </row>
    <row r="42" spans="1:25" s="8" customFormat="1" ht="27.95" customHeight="1" x14ac:dyDescent="0.25">
      <c r="A42" s="55" t="s">
        <v>133</v>
      </c>
      <c r="B42" s="58"/>
      <c r="C42" s="58"/>
      <c r="D42" s="58"/>
      <c r="E42" s="58"/>
      <c r="F42" s="58"/>
      <c r="G42" s="58"/>
      <c r="H42" s="58"/>
      <c r="I42" s="42"/>
      <c r="J42" s="42"/>
      <c r="K42" s="3"/>
      <c r="L42" s="3"/>
      <c r="M42" s="48"/>
      <c r="N42" s="4"/>
      <c r="O42" s="4"/>
      <c r="P42" s="5"/>
      <c r="Q42" s="6"/>
      <c r="R42" s="6"/>
      <c r="S42" s="7"/>
      <c r="T42" s="7"/>
      <c r="U42" s="61">
        <f>SUM(T42:T46)</f>
        <v>0</v>
      </c>
      <c r="V42" s="95"/>
      <c r="W42" s="95"/>
      <c r="X42" s="98" t="e">
        <f>IF((SUMIF(Y42:Y46,"0",T42:T46)/SUM(T42:T46) &gt;0.5),"NO","SI")</f>
        <v>#DIV/0!</v>
      </c>
      <c r="Y42" s="29" t="str">
        <f>IF(TRIM(L42)="","",IF(AND(P42="SI", G42="CUARTO NIVEL PHD"),1.5,IF(AND(P42="SI",G42="CUARTO NIVEL MAESTRIA"),1,0)))</f>
        <v/>
      </c>
    </row>
    <row r="43" spans="1:25" s="8" customFormat="1" ht="27.95" customHeight="1" x14ac:dyDescent="0.25">
      <c r="A43" s="56"/>
      <c r="B43" s="59"/>
      <c r="C43" s="59"/>
      <c r="D43" s="59"/>
      <c r="E43" s="59"/>
      <c r="F43" s="59"/>
      <c r="G43" s="59"/>
      <c r="H43" s="59"/>
      <c r="I43" s="43"/>
      <c r="J43" s="43"/>
      <c r="K43" s="9"/>
      <c r="L43" s="9"/>
      <c r="M43" s="49"/>
      <c r="N43" s="10"/>
      <c r="O43" s="10"/>
      <c r="P43" s="11"/>
      <c r="Q43" s="12"/>
      <c r="R43" s="12"/>
      <c r="S43" s="10"/>
      <c r="T43" s="10"/>
      <c r="U43" s="62"/>
      <c r="V43" s="96"/>
      <c r="W43" s="96"/>
      <c r="X43" s="99"/>
      <c r="Y43" s="30" t="str">
        <f>IF(TRIM(L43)="","",IF(AND(P43="SI", G42="CUARTO NIVEL PHD"),1.5,IF(AND(P43="SI",G42="CUARTO NIVEL MAESTRIA"),1,0)))</f>
        <v/>
      </c>
    </row>
    <row r="44" spans="1:25" s="8" customFormat="1" ht="27.95" customHeight="1" x14ac:dyDescent="0.25">
      <c r="A44" s="56"/>
      <c r="B44" s="59"/>
      <c r="C44" s="59"/>
      <c r="D44" s="59"/>
      <c r="E44" s="59"/>
      <c r="F44" s="59"/>
      <c r="G44" s="59"/>
      <c r="H44" s="59"/>
      <c r="I44" s="43"/>
      <c r="J44" s="43"/>
      <c r="K44" s="13"/>
      <c r="L44" s="13"/>
      <c r="M44" s="50"/>
      <c r="N44" s="10"/>
      <c r="O44" s="10"/>
      <c r="P44" s="14"/>
      <c r="Q44" s="15"/>
      <c r="R44" s="15"/>
      <c r="S44" s="16"/>
      <c r="T44" s="16"/>
      <c r="U44" s="62"/>
      <c r="V44" s="96"/>
      <c r="W44" s="96"/>
      <c r="X44" s="99"/>
      <c r="Y44" s="30" t="str">
        <f>IF(TRIM(L44)="","",IF(AND(P44="SI", G42="CUARTO NIVEL PHD"),1.5,IF(AND(P44="SI",G42="CUARTO NIVEL MAESTRIA"),1,0)))</f>
        <v/>
      </c>
    </row>
    <row r="45" spans="1:25" s="8" customFormat="1" ht="27.95" customHeight="1" x14ac:dyDescent="0.25">
      <c r="A45" s="56"/>
      <c r="B45" s="59"/>
      <c r="C45" s="59"/>
      <c r="D45" s="59"/>
      <c r="E45" s="59"/>
      <c r="F45" s="59"/>
      <c r="G45" s="59"/>
      <c r="H45" s="59"/>
      <c r="I45" s="44"/>
      <c r="J45" s="43"/>
      <c r="K45" s="13"/>
      <c r="L45" s="13"/>
      <c r="M45" s="50"/>
      <c r="N45" s="10" t="str">
        <f>IF(TRIM(M45)="","",LOOKUP(M45,Datos!$L$8:$L$33,Datos!$J$8:$J$33))</f>
        <v/>
      </c>
      <c r="O45" s="10" t="str">
        <f>IF(TRIM(M45)="","",LOOKUP(M45, Datos!$L$8:$L$33,Datos!$K$8:$K$33))</f>
        <v/>
      </c>
      <c r="P45" s="14"/>
      <c r="Q45" s="15"/>
      <c r="R45" s="15"/>
      <c r="S45" s="16"/>
      <c r="T45" s="16"/>
      <c r="U45" s="62"/>
      <c r="V45" s="96"/>
      <c r="W45" s="96"/>
      <c r="X45" s="99"/>
      <c r="Y45" s="30" t="str">
        <f>IF(TRIM(L45)="","",IF(AND(P45="SI", G42="CUARTO NIVEL PHD"),1.5,IF(AND(P45="SI",G42="CUARTO NIVEL MAESTRIA"),1,0)))</f>
        <v/>
      </c>
    </row>
    <row r="46" spans="1:25" s="8" customFormat="1" ht="27.95" customHeight="1" thickBot="1" x14ac:dyDescent="0.3">
      <c r="A46" s="57"/>
      <c r="B46" s="60"/>
      <c r="C46" s="60"/>
      <c r="D46" s="60"/>
      <c r="E46" s="60"/>
      <c r="F46" s="60"/>
      <c r="G46" s="60"/>
      <c r="H46" s="60"/>
      <c r="I46" s="54"/>
      <c r="J46" s="54"/>
      <c r="K46" s="17"/>
      <c r="L46" s="17"/>
      <c r="M46" s="51"/>
      <c r="N46" s="18" t="str">
        <f>IF(TRIM(M46)="","",LOOKUP(M46,Datos!$L$8:$L$33,Datos!$J$8:$J$33))</f>
        <v/>
      </c>
      <c r="O46" s="18" t="str">
        <f>IF(TRIM(M46)="","",LOOKUP(M46, Datos!$L$8:$L$33,Datos!$K$8:$K$33))</f>
        <v/>
      </c>
      <c r="P46" s="19"/>
      <c r="Q46" s="20"/>
      <c r="R46" s="20"/>
      <c r="S46" s="18"/>
      <c r="T46" s="18"/>
      <c r="U46" s="63"/>
      <c r="V46" s="97"/>
      <c r="W46" s="97"/>
      <c r="X46" s="100"/>
      <c r="Y46" s="31" t="str">
        <f>IF(TRIM(L46)="","",IF(AND(P46="SI", G42="CUARTO NIVEL PHD"),1.5,IF(AND(P46="SI",G42="CUARTO NIVEL MAESTRIA"),1,0)))</f>
        <v/>
      </c>
    </row>
    <row r="47" spans="1:25" s="8" customFormat="1" ht="27.95" customHeight="1" x14ac:dyDescent="0.25">
      <c r="A47" s="55" t="s">
        <v>103</v>
      </c>
      <c r="B47" s="58"/>
      <c r="C47" s="58"/>
      <c r="D47" s="58"/>
      <c r="E47" s="58"/>
      <c r="F47" s="58"/>
      <c r="G47" s="58"/>
      <c r="H47" s="58"/>
      <c r="I47" s="42"/>
      <c r="J47" s="42"/>
      <c r="K47" s="3"/>
      <c r="L47" s="3"/>
      <c r="M47" s="48"/>
      <c r="N47" s="4"/>
      <c r="O47" s="4"/>
      <c r="P47" s="5"/>
      <c r="Q47" s="6"/>
      <c r="R47" s="6"/>
      <c r="S47" s="7"/>
      <c r="T47" s="7"/>
      <c r="U47" s="61">
        <f>SUM(T47:T51)</f>
        <v>0</v>
      </c>
      <c r="V47" s="95"/>
      <c r="W47" s="95"/>
      <c r="X47" s="98" t="e">
        <f>IF((SUMIF(Y47:Y51,"0",T47:T51)/SUM(T47:T51) &gt;0.5),"NO","SI")</f>
        <v>#DIV/0!</v>
      </c>
      <c r="Y47" s="29" t="str">
        <f>IF(TRIM(L47)="","",IF(AND(P47="SI", G47="CUARTO NIVEL PHD"),1.5,IF(AND(P47="SI",G47="CUARTO NIVEL MAESTRIA"),1,0)))</f>
        <v/>
      </c>
    </row>
    <row r="48" spans="1:25" s="8" customFormat="1" ht="27.95" customHeight="1" x14ac:dyDescent="0.25">
      <c r="A48" s="56"/>
      <c r="B48" s="59"/>
      <c r="C48" s="59"/>
      <c r="D48" s="59"/>
      <c r="E48" s="59"/>
      <c r="F48" s="59"/>
      <c r="G48" s="59"/>
      <c r="H48" s="59"/>
      <c r="I48" s="43"/>
      <c r="J48" s="43"/>
      <c r="K48" s="9"/>
      <c r="L48" s="9"/>
      <c r="M48" s="49"/>
      <c r="N48" s="10"/>
      <c r="O48" s="10"/>
      <c r="P48" s="11"/>
      <c r="Q48" s="12"/>
      <c r="R48" s="12"/>
      <c r="S48" s="10"/>
      <c r="T48" s="10"/>
      <c r="U48" s="62"/>
      <c r="V48" s="96"/>
      <c r="W48" s="96"/>
      <c r="X48" s="99"/>
      <c r="Y48" s="30" t="str">
        <f>IF(TRIM(L48)="","",IF(AND(P48="SI", G47="CUARTO NIVEL PHD"),1.5,IF(AND(P48="SI",G47="CUARTO NIVEL MAESTRIA"),1,0)))</f>
        <v/>
      </c>
    </row>
    <row r="49" spans="1:25" s="8" customFormat="1" ht="27.95" customHeight="1" x14ac:dyDescent="0.25">
      <c r="A49" s="56"/>
      <c r="B49" s="59"/>
      <c r="C49" s="59"/>
      <c r="D49" s="59"/>
      <c r="E49" s="59"/>
      <c r="F49" s="59"/>
      <c r="G49" s="59"/>
      <c r="H49" s="59"/>
      <c r="I49" s="43"/>
      <c r="J49" s="43"/>
      <c r="K49" s="13"/>
      <c r="L49" s="13"/>
      <c r="M49" s="50"/>
      <c r="N49" s="10"/>
      <c r="O49" s="10"/>
      <c r="P49" s="14"/>
      <c r="Q49" s="15"/>
      <c r="R49" s="15"/>
      <c r="S49" s="16"/>
      <c r="T49" s="16"/>
      <c r="U49" s="62"/>
      <c r="V49" s="96"/>
      <c r="W49" s="96"/>
      <c r="X49" s="99"/>
      <c r="Y49" s="30" t="str">
        <f>IF(TRIM(L49)="","",IF(AND(P49="SI", G47="CUARTO NIVEL PHD"),1.5,IF(AND(P49="SI",G47="CUARTO NIVEL MAESTRIA"),1,0)))</f>
        <v/>
      </c>
    </row>
    <row r="50" spans="1:25" s="8" customFormat="1" ht="27.95" customHeight="1" x14ac:dyDescent="0.25">
      <c r="A50" s="56"/>
      <c r="B50" s="59"/>
      <c r="C50" s="59"/>
      <c r="D50" s="59"/>
      <c r="E50" s="59"/>
      <c r="F50" s="59"/>
      <c r="G50" s="59"/>
      <c r="H50" s="59"/>
      <c r="I50" s="44"/>
      <c r="J50" s="43"/>
      <c r="K50" s="13"/>
      <c r="L50" s="13"/>
      <c r="M50" s="50"/>
      <c r="N50" s="10" t="str">
        <f>IF(TRIM(M50)="","",LOOKUP(M50,Datos!$L$8:$L$33,Datos!$J$8:$J$33))</f>
        <v/>
      </c>
      <c r="O50" s="10" t="str">
        <f>IF(TRIM(M50)="","",LOOKUP(M50, Datos!$L$8:$L$33,Datos!$K$8:$K$33))</f>
        <v/>
      </c>
      <c r="P50" s="14"/>
      <c r="Q50" s="15"/>
      <c r="R50" s="15"/>
      <c r="S50" s="16"/>
      <c r="T50" s="16"/>
      <c r="U50" s="62"/>
      <c r="V50" s="96"/>
      <c r="W50" s="96"/>
      <c r="X50" s="99"/>
      <c r="Y50" s="30" t="str">
        <f>IF(TRIM(L50)="","",IF(AND(P50="SI", G47="CUARTO NIVEL PHD"),1.5,IF(AND(P50="SI",G47="CUARTO NIVEL MAESTRIA"),1,0)))</f>
        <v/>
      </c>
    </row>
    <row r="51" spans="1:25" s="8" customFormat="1" ht="27.95" customHeight="1" thickBot="1" x14ac:dyDescent="0.3">
      <c r="A51" s="57"/>
      <c r="B51" s="60"/>
      <c r="C51" s="60"/>
      <c r="D51" s="60"/>
      <c r="E51" s="60"/>
      <c r="F51" s="60"/>
      <c r="G51" s="60"/>
      <c r="H51" s="60"/>
      <c r="I51" s="54"/>
      <c r="J51" s="54"/>
      <c r="K51" s="17"/>
      <c r="L51" s="17"/>
      <c r="M51" s="51"/>
      <c r="N51" s="18" t="str">
        <f>IF(TRIM(M51)="","",LOOKUP(M51,Datos!$L$8:$L$33,Datos!$J$8:$J$33))</f>
        <v/>
      </c>
      <c r="O51" s="18" t="str">
        <f>IF(TRIM(M51)="","",LOOKUP(M51, Datos!$L$8:$L$33,Datos!$K$8:$K$33))</f>
        <v/>
      </c>
      <c r="P51" s="19"/>
      <c r="Q51" s="20"/>
      <c r="R51" s="20"/>
      <c r="S51" s="18"/>
      <c r="T51" s="18"/>
      <c r="U51" s="63"/>
      <c r="V51" s="97"/>
      <c r="W51" s="97"/>
      <c r="X51" s="100"/>
      <c r="Y51" s="31" t="str">
        <f>IF(TRIM(L51)="","",IF(AND(P51="SI", G47="CUARTO NIVEL PHD"),1.5,IF(AND(P51="SI",G47="CUARTO NIVEL MAESTRIA"),1,0)))</f>
        <v/>
      </c>
    </row>
    <row r="52" spans="1:25" s="8" customFormat="1" ht="27.95" customHeight="1" x14ac:dyDescent="0.25">
      <c r="A52" s="55" t="s">
        <v>104</v>
      </c>
      <c r="B52" s="58"/>
      <c r="C52" s="58"/>
      <c r="D52" s="58"/>
      <c r="E52" s="58"/>
      <c r="F52" s="58"/>
      <c r="G52" s="58"/>
      <c r="H52" s="58"/>
      <c r="I52" s="42"/>
      <c r="J52" s="42"/>
      <c r="K52" s="3"/>
      <c r="L52" s="3"/>
      <c r="M52" s="48"/>
      <c r="N52" s="4"/>
      <c r="O52" s="4"/>
      <c r="P52" s="5"/>
      <c r="Q52" s="6"/>
      <c r="R52" s="6"/>
      <c r="S52" s="7"/>
      <c r="T52" s="7"/>
      <c r="U52" s="61">
        <f>SUM(T52:T56)</f>
        <v>0</v>
      </c>
      <c r="V52" s="95"/>
      <c r="W52" s="95"/>
      <c r="X52" s="98" t="e">
        <f>IF((SUMIF(Y52:Y56,"0",T52:T56)/SUM(T52:T56) &gt;0.5),"NO","SI")</f>
        <v>#DIV/0!</v>
      </c>
      <c r="Y52" s="29" t="str">
        <f>IF(TRIM(L52)="","",IF(AND(P52="SI", G52="CUARTO NIVEL PHD"),1.5,IF(AND(P52="SI",G52="CUARTO NIVEL MAESTRIA"),1,0)))</f>
        <v/>
      </c>
    </row>
    <row r="53" spans="1:25" s="8" customFormat="1" ht="27.95" customHeight="1" x14ac:dyDescent="0.25">
      <c r="A53" s="56"/>
      <c r="B53" s="59"/>
      <c r="C53" s="59"/>
      <c r="D53" s="59"/>
      <c r="E53" s="59"/>
      <c r="F53" s="59"/>
      <c r="G53" s="59"/>
      <c r="H53" s="59"/>
      <c r="I53" s="43"/>
      <c r="J53" s="43"/>
      <c r="K53" s="9"/>
      <c r="L53" s="9"/>
      <c r="M53" s="49"/>
      <c r="N53" s="10"/>
      <c r="O53" s="10"/>
      <c r="P53" s="11"/>
      <c r="Q53" s="12"/>
      <c r="R53" s="12"/>
      <c r="S53" s="10"/>
      <c r="T53" s="10"/>
      <c r="U53" s="62"/>
      <c r="V53" s="96"/>
      <c r="W53" s="96"/>
      <c r="X53" s="99"/>
      <c r="Y53" s="30" t="str">
        <f>IF(TRIM(L53)="","",IF(AND(P53="SI", G52="CUARTO NIVEL PHD"),1.5,IF(AND(P53="SI",G52="CUARTO NIVEL MAESTRIA"),1,0)))</f>
        <v/>
      </c>
    </row>
    <row r="54" spans="1:25" s="8" customFormat="1" ht="27.95" customHeight="1" x14ac:dyDescent="0.25">
      <c r="A54" s="56"/>
      <c r="B54" s="59"/>
      <c r="C54" s="59"/>
      <c r="D54" s="59"/>
      <c r="E54" s="59"/>
      <c r="F54" s="59"/>
      <c r="G54" s="59"/>
      <c r="H54" s="59"/>
      <c r="I54" s="43"/>
      <c r="J54" s="43"/>
      <c r="K54" s="13"/>
      <c r="L54" s="13"/>
      <c r="M54" s="50"/>
      <c r="N54" s="10"/>
      <c r="O54" s="10"/>
      <c r="P54" s="14"/>
      <c r="Q54" s="15"/>
      <c r="R54" s="15"/>
      <c r="S54" s="16"/>
      <c r="T54" s="16"/>
      <c r="U54" s="62"/>
      <c r="V54" s="96"/>
      <c r="W54" s="96"/>
      <c r="X54" s="99"/>
      <c r="Y54" s="30" t="str">
        <f>IF(TRIM(L54)="","",IF(AND(P54="SI", G52="CUARTO NIVEL PHD"),1.5,IF(AND(P54="SI",G52="CUARTO NIVEL MAESTRIA"),1,0)))</f>
        <v/>
      </c>
    </row>
    <row r="55" spans="1:25" s="8" customFormat="1" ht="27.95" customHeight="1" x14ac:dyDescent="0.25">
      <c r="A55" s="56"/>
      <c r="B55" s="59"/>
      <c r="C55" s="59"/>
      <c r="D55" s="59"/>
      <c r="E55" s="59"/>
      <c r="F55" s="59"/>
      <c r="G55" s="59"/>
      <c r="H55" s="59"/>
      <c r="I55" s="44"/>
      <c r="J55" s="43"/>
      <c r="K55" s="13"/>
      <c r="L55" s="13"/>
      <c r="M55" s="50"/>
      <c r="N55" s="10" t="str">
        <f>IF(TRIM(M55)="","",LOOKUP(M55,Datos!$L$8:$L$33,Datos!$J$8:$J$33))</f>
        <v/>
      </c>
      <c r="O55" s="10" t="str">
        <f>IF(TRIM(M55)="","",LOOKUP(M55, Datos!$L$8:$L$33,Datos!$K$8:$K$33))</f>
        <v/>
      </c>
      <c r="P55" s="14"/>
      <c r="Q55" s="15"/>
      <c r="R55" s="15"/>
      <c r="S55" s="16"/>
      <c r="T55" s="16"/>
      <c r="U55" s="62"/>
      <c r="V55" s="96"/>
      <c r="W55" s="96"/>
      <c r="X55" s="99"/>
      <c r="Y55" s="30" t="str">
        <f>IF(TRIM(L55)="","",IF(AND(P55="SI", G52="CUARTO NIVEL PHD"),1.5,IF(AND(P55="SI",G52="CUARTO NIVEL MAESTRIA"),1,0)))</f>
        <v/>
      </c>
    </row>
    <row r="56" spans="1:25" s="8" customFormat="1" ht="27.95" customHeight="1" thickBot="1" x14ac:dyDescent="0.3">
      <c r="A56" s="57"/>
      <c r="B56" s="60"/>
      <c r="C56" s="60"/>
      <c r="D56" s="60"/>
      <c r="E56" s="60"/>
      <c r="F56" s="60"/>
      <c r="G56" s="60"/>
      <c r="H56" s="60"/>
      <c r="I56" s="54"/>
      <c r="J56" s="54"/>
      <c r="K56" s="17"/>
      <c r="L56" s="17"/>
      <c r="M56" s="51"/>
      <c r="N56" s="18" t="str">
        <f>IF(TRIM(M56)="","",LOOKUP(M56,Datos!$L$8:$L$33,Datos!$J$8:$J$33))</f>
        <v/>
      </c>
      <c r="O56" s="18" t="str">
        <f>IF(TRIM(M56)="","",LOOKUP(M56, Datos!$L$8:$L$33,Datos!$K$8:$K$33))</f>
        <v/>
      </c>
      <c r="P56" s="19"/>
      <c r="Q56" s="20"/>
      <c r="R56" s="20"/>
      <c r="S56" s="18"/>
      <c r="T56" s="18"/>
      <c r="U56" s="63"/>
      <c r="V56" s="97"/>
      <c r="W56" s="97"/>
      <c r="X56" s="100"/>
      <c r="Y56" s="31" t="str">
        <f>IF(TRIM(L56)="","",IF(AND(P56="SI", G52="CUARTO NIVEL PHD"),1.5,IF(AND(P56="SI",G52="CUARTO NIVEL MAESTRIA"),1,0)))</f>
        <v/>
      </c>
    </row>
    <row r="57" spans="1:25" s="8" customFormat="1" ht="27.95" customHeight="1" x14ac:dyDescent="0.25">
      <c r="A57" s="55" t="s">
        <v>105</v>
      </c>
      <c r="B57" s="58"/>
      <c r="C57" s="58"/>
      <c r="D57" s="58"/>
      <c r="E57" s="58"/>
      <c r="F57" s="58"/>
      <c r="G57" s="58"/>
      <c r="H57" s="58"/>
      <c r="I57" s="42"/>
      <c r="J57" s="42"/>
      <c r="K57" s="3"/>
      <c r="L57" s="3"/>
      <c r="M57" s="48"/>
      <c r="N57" s="4"/>
      <c r="O57" s="4"/>
      <c r="P57" s="5"/>
      <c r="Q57" s="6"/>
      <c r="R57" s="6"/>
      <c r="S57" s="7"/>
      <c r="T57" s="7"/>
      <c r="U57" s="61">
        <f>SUM(T57:T61)</f>
        <v>0</v>
      </c>
      <c r="V57" s="95"/>
      <c r="W57" s="95"/>
      <c r="X57" s="98" t="e">
        <f>IF((SUMIF(Y57:Y61,"0",T57:T61)/SUM(T57:T61) &gt;0.5),"NO","SI")</f>
        <v>#DIV/0!</v>
      </c>
      <c r="Y57" s="29" t="str">
        <f>IF(TRIM(L57)="","",IF(AND(P57="SI", G57="CUARTO NIVEL PHD"),1.5,IF(AND(P57="SI",G57="CUARTO NIVEL MAESTRIA"),1,0)))</f>
        <v/>
      </c>
    </row>
    <row r="58" spans="1:25" s="8" customFormat="1" ht="27.95" customHeight="1" x14ac:dyDescent="0.25">
      <c r="A58" s="56"/>
      <c r="B58" s="59"/>
      <c r="C58" s="59"/>
      <c r="D58" s="59"/>
      <c r="E58" s="59"/>
      <c r="F58" s="59"/>
      <c r="G58" s="59"/>
      <c r="H58" s="59"/>
      <c r="I58" s="43"/>
      <c r="J58" s="43"/>
      <c r="K58" s="9"/>
      <c r="L58" s="9"/>
      <c r="M58" s="49"/>
      <c r="N58" s="10"/>
      <c r="O58" s="10"/>
      <c r="P58" s="11"/>
      <c r="Q58" s="12"/>
      <c r="R58" s="12"/>
      <c r="S58" s="10"/>
      <c r="T58" s="10"/>
      <c r="U58" s="62"/>
      <c r="V58" s="96"/>
      <c r="W58" s="96"/>
      <c r="X58" s="99"/>
      <c r="Y58" s="30" t="str">
        <f>IF(TRIM(L58)="","",IF(AND(P58="SI", G57="CUARTO NIVEL PHD"),1.5,IF(AND(P58="SI",G57="CUARTO NIVEL MAESTRIA"),1,0)))</f>
        <v/>
      </c>
    </row>
    <row r="59" spans="1:25" s="8" customFormat="1" ht="27.95" customHeight="1" x14ac:dyDescent="0.25">
      <c r="A59" s="56"/>
      <c r="B59" s="59"/>
      <c r="C59" s="59"/>
      <c r="D59" s="59"/>
      <c r="E59" s="59"/>
      <c r="F59" s="59"/>
      <c r="G59" s="59"/>
      <c r="H59" s="59"/>
      <c r="I59" s="43"/>
      <c r="J59" s="43"/>
      <c r="K59" s="13"/>
      <c r="L59" s="13"/>
      <c r="M59" s="50"/>
      <c r="N59" s="10"/>
      <c r="O59" s="10"/>
      <c r="P59" s="14"/>
      <c r="Q59" s="15"/>
      <c r="R59" s="15"/>
      <c r="S59" s="16"/>
      <c r="T59" s="16"/>
      <c r="U59" s="62"/>
      <c r="V59" s="96"/>
      <c r="W59" s="96"/>
      <c r="X59" s="99"/>
      <c r="Y59" s="30" t="str">
        <f>IF(TRIM(L59)="","",IF(AND(P59="SI", G57="CUARTO NIVEL PHD"),1.5,IF(AND(P59="SI",G57="CUARTO NIVEL MAESTRIA"),1,0)))</f>
        <v/>
      </c>
    </row>
    <row r="60" spans="1:25" s="8" customFormat="1" ht="27.95" customHeight="1" x14ac:dyDescent="0.25">
      <c r="A60" s="56"/>
      <c r="B60" s="59"/>
      <c r="C60" s="59"/>
      <c r="D60" s="59"/>
      <c r="E60" s="59"/>
      <c r="F60" s="59"/>
      <c r="G60" s="59"/>
      <c r="H60" s="59"/>
      <c r="I60" s="44"/>
      <c r="J60" s="43"/>
      <c r="K60" s="13"/>
      <c r="L60" s="13"/>
      <c r="M60" s="50"/>
      <c r="N60" s="10" t="str">
        <f>IF(TRIM(M60)="","",LOOKUP(M60,Datos!$L$8:$L$33,Datos!$J$8:$J$33))</f>
        <v/>
      </c>
      <c r="O60" s="10" t="str">
        <f>IF(TRIM(M60)="","",LOOKUP(M60, Datos!$L$8:$L$33,Datos!$K$8:$K$33))</f>
        <v/>
      </c>
      <c r="P60" s="14"/>
      <c r="Q60" s="15"/>
      <c r="R60" s="15"/>
      <c r="S60" s="16"/>
      <c r="T60" s="16"/>
      <c r="U60" s="62"/>
      <c r="V60" s="96"/>
      <c r="W60" s="96"/>
      <c r="X60" s="99"/>
      <c r="Y60" s="30" t="str">
        <f>IF(TRIM(L60)="","",IF(AND(P60="SI", G57="CUARTO NIVEL PHD"),1.5,IF(AND(P60="SI",G57="CUARTO NIVEL MAESTRIA"),1,0)))</f>
        <v/>
      </c>
    </row>
    <row r="61" spans="1:25" s="8" customFormat="1" ht="27.95" customHeight="1" thickBot="1" x14ac:dyDescent="0.3">
      <c r="A61" s="57"/>
      <c r="B61" s="60"/>
      <c r="C61" s="60"/>
      <c r="D61" s="60"/>
      <c r="E61" s="60"/>
      <c r="F61" s="60"/>
      <c r="G61" s="60"/>
      <c r="H61" s="60"/>
      <c r="I61" s="54"/>
      <c r="J61" s="54"/>
      <c r="K61" s="17"/>
      <c r="L61" s="17"/>
      <c r="M61" s="51"/>
      <c r="N61" s="18" t="str">
        <f>IF(TRIM(M61)="","",LOOKUP(M61,Datos!$L$8:$L$33,Datos!$J$8:$J$33))</f>
        <v/>
      </c>
      <c r="O61" s="18" t="str">
        <f>IF(TRIM(M61)="","",LOOKUP(M61, Datos!$L$8:$L$33,Datos!$K$8:$K$33))</f>
        <v/>
      </c>
      <c r="P61" s="19"/>
      <c r="Q61" s="20"/>
      <c r="R61" s="20"/>
      <c r="S61" s="18"/>
      <c r="T61" s="18"/>
      <c r="U61" s="63"/>
      <c r="V61" s="97"/>
      <c r="W61" s="97"/>
      <c r="X61" s="100"/>
      <c r="Y61" s="31" t="str">
        <f>IF(TRIM(L61)="","",IF(AND(P61="SI", G57="CUARTO NIVEL PHD"),1.5,IF(AND(P61="SI",G57="CUARTO NIVEL MAESTRIA"),1,0)))</f>
        <v/>
      </c>
    </row>
    <row r="62" spans="1:25" s="8" customFormat="1" ht="27.95" customHeight="1" x14ac:dyDescent="0.25">
      <c r="A62" s="55" t="s">
        <v>106</v>
      </c>
      <c r="B62" s="58"/>
      <c r="C62" s="58"/>
      <c r="D62" s="58"/>
      <c r="E62" s="58"/>
      <c r="F62" s="58"/>
      <c r="G62" s="58"/>
      <c r="H62" s="58"/>
      <c r="I62" s="42"/>
      <c r="J62" s="42"/>
      <c r="K62" s="3"/>
      <c r="L62" s="3"/>
      <c r="M62" s="48"/>
      <c r="N62" s="4"/>
      <c r="O62" s="4"/>
      <c r="P62" s="5"/>
      <c r="Q62" s="6"/>
      <c r="R62" s="6"/>
      <c r="S62" s="7"/>
      <c r="T62" s="7"/>
      <c r="U62" s="61">
        <f>SUM(T62:T66)</f>
        <v>0</v>
      </c>
      <c r="V62" s="95"/>
      <c r="W62" s="95"/>
      <c r="X62" s="98" t="e">
        <f>IF((SUMIF(Y62:Y66,"0",T62:T66)/SUM(T62:T66) &gt;0.5),"NO","SI")</f>
        <v>#DIV/0!</v>
      </c>
      <c r="Y62" s="29" t="str">
        <f>IF(TRIM(L62)="","",IF(AND(P62="SI", G62="CUARTO NIVEL PHD"),1.5,IF(AND(P62="SI",G62="CUARTO NIVEL MAESTRIA"),1,0)))</f>
        <v/>
      </c>
    </row>
    <row r="63" spans="1:25" s="8" customFormat="1" ht="27.95" customHeight="1" x14ac:dyDescent="0.25">
      <c r="A63" s="56"/>
      <c r="B63" s="59"/>
      <c r="C63" s="59"/>
      <c r="D63" s="59"/>
      <c r="E63" s="59"/>
      <c r="F63" s="59"/>
      <c r="G63" s="59"/>
      <c r="H63" s="59"/>
      <c r="I63" s="43"/>
      <c r="J63" s="43"/>
      <c r="K63" s="9"/>
      <c r="L63" s="9"/>
      <c r="M63" s="49"/>
      <c r="N63" s="10"/>
      <c r="O63" s="10"/>
      <c r="P63" s="11"/>
      <c r="Q63" s="12"/>
      <c r="R63" s="12"/>
      <c r="S63" s="10"/>
      <c r="T63" s="10"/>
      <c r="U63" s="62"/>
      <c r="V63" s="96"/>
      <c r="W63" s="96"/>
      <c r="X63" s="99"/>
      <c r="Y63" s="30" t="str">
        <f>IF(TRIM(L63)="","",IF(AND(P63="SI", G62="CUARTO NIVEL PHD"),1.5,IF(AND(P63="SI",G62="CUARTO NIVEL MAESTRIA"),1,0)))</f>
        <v/>
      </c>
    </row>
    <row r="64" spans="1:25" s="8" customFormat="1" ht="27.95" customHeight="1" x14ac:dyDescent="0.25">
      <c r="A64" s="56"/>
      <c r="B64" s="59"/>
      <c r="C64" s="59"/>
      <c r="D64" s="59"/>
      <c r="E64" s="59"/>
      <c r="F64" s="59"/>
      <c r="G64" s="59"/>
      <c r="H64" s="59"/>
      <c r="I64" s="43"/>
      <c r="J64" s="43"/>
      <c r="K64" s="13"/>
      <c r="L64" s="13"/>
      <c r="M64" s="50"/>
      <c r="N64" s="10"/>
      <c r="O64" s="10"/>
      <c r="P64" s="14"/>
      <c r="Q64" s="15"/>
      <c r="R64" s="15"/>
      <c r="S64" s="16"/>
      <c r="T64" s="16"/>
      <c r="U64" s="62"/>
      <c r="V64" s="96"/>
      <c r="W64" s="96"/>
      <c r="X64" s="99"/>
      <c r="Y64" s="30" t="str">
        <f>IF(TRIM(L64)="","",IF(AND(P64="SI", G62="CUARTO NIVEL PHD"),1.5,IF(AND(P64="SI",G62="CUARTO NIVEL MAESTRIA"),1,0)))</f>
        <v/>
      </c>
    </row>
    <row r="65" spans="1:25" s="8" customFormat="1" ht="27.95" customHeight="1" x14ac:dyDescent="0.25">
      <c r="A65" s="56"/>
      <c r="B65" s="59"/>
      <c r="C65" s="59"/>
      <c r="D65" s="59"/>
      <c r="E65" s="59"/>
      <c r="F65" s="59"/>
      <c r="G65" s="59"/>
      <c r="H65" s="59"/>
      <c r="I65" s="44"/>
      <c r="J65" s="43"/>
      <c r="K65" s="13"/>
      <c r="L65" s="13"/>
      <c r="M65" s="50"/>
      <c r="N65" s="10" t="str">
        <f>IF(TRIM(M65)="","",LOOKUP(M65,Datos!$L$8:$L$33,Datos!$J$8:$J$33))</f>
        <v/>
      </c>
      <c r="O65" s="10" t="str">
        <f>IF(TRIM(M65)="","",LOOKUP(M65, Datos!$L$8:$L$33,Datos!$K$8:$K$33))</f>
        <v/>
      </c>
      <c r="P65" s="14"/>
      <c r="Q65" s="15"/>
      <c r="R65" s="15"/>
      <c r="S65" s="16"/>
      <c r="T65" s="16"/>
      <c r="U65" s="62"/>
      <c r="V65" s="96"/>
      <c r="W65" s="96"/>
      <c r="X65" s="99"/>
      <c r="Y65" s="30" t="str">
        <f>IF(TRIM(L65)="","",IF(AND(P65="SI", G62="CUARTO NIVEL PHD"),1.5,IF(AND(P65="SI",G62="CUARTO NIVEL MAESTRIA"),1,0)))</f>
        <v/>
      </c>
    </row>
    <row r="66" spans="1:25" s="8" customFormat="1" ht="27.95" customHeight="1" thickBot="1" x14ac:dyDescent="0.3">
      <c r="A66" s="57"/>
      <c r="B66" s="60"/>
      <c r="C66" s="60"/>
      <c r="D66" s="60"/>
      <c r="E66" s="60"/>
      <c r="F66" s="60"/>
      <c r="G66" s="60"/>
      <c r="H66" s="60"/>
      <c r="I66" s="54"/>
      <c r="J66" s="54"/>
      <c r="K66" s="17"/>
      <c r="L66" s="17"/>
      <c r="M66" s="51"/>
      <c r="N66" s="18" t="str">
        <f>IF(TRIM(M66)="","",LOOKUP(M66,Datos!$L$8:$L$33,Datos!$J$8:$J$33))</f>
        <v/>
      </c>
      <c r="O66" s="18" t="str">
        <f>IF(TRIM(M66)="","",LOOKUP(M66, Datos!$L$8:$L$33,Datos!$K$8:$K$33))</f>
        <v/>
      </c>
      <c r="P66" s="19"/>
      <c r="Q66" s="20"/>
      <c r="R66" s="20"/>
      <c r="S66" s="18"/>
      <c r="T66" s="18"/>
      <c r="U66" s="63"/>
      <c r="V66" s="97"/>
      <c r="W66" s="97"/>
      <c r="X66" s="100"/>
      <c r="Y66" s="31" t="str">
        <f>IF(TRIM(L66)="","",IF(AND(P66="SI", G62="CUARTO NIVEL PHD"),1.5,IF(AND(P66="SI",G62="CUARTO NIVEL MAESTRIA"),1,0)))</f>
        <v/>
      </c>
    </row>
    <row r="67" spans="1:25" s="8" customFormat="1" ht="27.95" customHeight="1" x14ac:dyDescent="0.25">
      <c r="A67" s="55" t="s">
        <v>107</v>
      </c>
      <c r="B67" s="58"/>
      <c r="C67" s="58"/>
      <c r="D67" s="58"/>
      <c r="E67" s="58"/>
      <c r="F67" s="58"/>
      <c r="G67" s="58"/>
      <c r="H67" s="58"/>
      <c r="I67" s="42"/>
      <c r="J67" s="42"/>
      <c r="K67" s="3"/>
      <c r="L67" s="3"/>
      <c r="M67" s="48"/>
      <c r="N67" s="4"/>
      <c r="O67" s="4"/>
      <c r="P67" s="5"/>
      <c r="Q67" s="6"/>
      <c r="R67" s="6"/>
      <c r="S67" s="7"/>
      <c r="T67" s="7"/>
      <c r="U67" s="61">
        <f>SUM(T67:T71)</f>
        <v>0</v>
      </c>
      <c r="V67" s="95"/>
      <c r="W67" s="95"/>
      <c r="X67" s="98" t="e">
        <f>IF((SUMIF(Y67:Y71,"0",T67:T71)/SUM(T67:T71) &gt;0.5),"NO","SI")</f>
        <v>#DIV/0!</v>
      </c>
      <c r="Y67" s="29" t="str">
        <f>IF(TRIM(L67)="","",IF(AND(P67="SI", G67="CUARTO NIVEL PHD"),1.5,IF(AND(P67="SI",G67="CUARTO NIVEL MAESTRIA"),1,0)))</f>
        <v/>
      </c>
    </row>
    <row r="68" spans="1:25" s="8" customFormat="1" ht="27.95" customHeight="1" x14ac:dyDescent="0.25">
      <c r="A68" s="56"/>
      <c r="B68" s="59"/>
      <c r="C68" s="59"/>
      <c r="D68" s="59"/>
      <c r="E68" s="59"/>
      <c r="F68" s="59"/>
      <c r="G68" s="59"/>
      <c r="H68" s="59"/>
      <c r="I68" s="43"/>
      <c r="J68" s="43"/>
      <c r="K68" s="9"/>
      <c r="L68" s="9"/>
      <c r="M68" s="49"/>
      <c r="N68" s="10"/>
      <c r="O68" s="10"/>
      <c r="P68" s="11"/>
      <c r="Q68" s="12"/>
      <c r="R68" s="12"/>
      <c r="S68" s="10"/>
      <c r="T68" s="10"/>
      <c r="U68" s="62"/>
      <c r="V68" s="96"/>
      <c r="W68" s="96"/>
      <c r="X68" s="99"/>
      <c r="Y68" s="30" t="str">
        <f>IF(TRIM(L68)="","",IF(AND(P68="SI", G67="CUARTO NIVEL PHD"),1.5,IF(AND(P68="SI",G67="CUARTO NIVEL MAESTRIA"),1,0)))</f>
        <v/>
      </c>
    </row>
    <row r="69" spans="1:25" s="8" customFormat="1" ht="27.95" customHeight="1" x14ac:dyDescent="0.25">
      <c r="A69" s="56"/>
      <c r="B69" s="59"/>
      <c r="C69" s="59"/>
      <c r="D69" s="59"/>
      <c r="E69" s="59"/>
      <c r="F69" s="59"/>
      <c r="G69" s="59"/>
      <c r="H69" s="59"/>
      <c r="I69" s="43"/>
      <c r="J69" s="43"/>
      <c r="K69" s="13"/>
      <c r="L69" s="13"/>
      <c r="M69" s="50"/>
      <c r="N69" s="10"/>
      <c r="O69" s="10"/>
      <c r="P69" s="14"/>
      <c r="Q69" s="15"/>
      <c r="R69" s="15"/>
      <c r="S69" s="16"/>
      <c r="T69" s="16"/>
      <c r="U69" s="62"/>
      <c r="V69" s="96"/>
      <c r="W69" s="96"/>
      <c r="X69" s="99"/>
      <c r="Y69" s="30" t="str">
        <f>IF(TRIM(L69)="","",IF(AND(P69="SI", G67="CUARTO NIVEL PHD"),1.5,IF(AND(P69="SI",G67="CUARTO NIVEL MAESTRIA"),1,0)))</f>
        <v/>
      </c>
    </row>
    <row r="70" spans="1:25" s="8" customFormat="1" ht="27.95" customHeight="1" x14ac:dyDescent="0.25">
      <c r="A70" s="56"/>
      <c r="B70" s="59"/>
      <c r="C70" s="59"/>
      <c r="D70" s="59"/>
      <c r="E70" s="59"/>
      <c r="F70" s="59"/>
      <c r="G70" s="59"/>
      <c r="H70" s="59"/>
      <c r="I70" s="44"/>
      <c r="J70" s="43"/>
      <c r="K70" s="13"/>
      <c r="L70" s="13"/>
      <c r="M70" s="50"/>
      <c r="N70" s="10" t="str">
        <f>IF(TRIM(M70)="","",LOOKUP(M70,Datos!$L$8:$L$33,Datos!$J$8:$J$33))</f>
        <v/>
      </c>
      <c r="O70" s="10" t="str">
        <f>IF(TRIM(M70)="","",LOOKUP(M70, Datos!$L$8:$L$33,Datos!$K$8:$K$33))</f>
        <v/>
      </c>
      <c r="P70" s="14"/>
      <c r="Q70" s="15"/>
      <c r="R70" s="15"/>
      <c r="S70" s="16"/>
      <c r="T70" s="16"/>
      <c r="U70" s="62"/>
      <c r="V70" s="96"/>
      <c r="W70" s="96"/>
      <c r="X70" s="99"/>
      <c r="Y70" s="30" t="str">
        <f>IF(TRIM(L70)="","",IF(AND(P70="SI", G67="CUARTO NIVEL PHD"),1.5,IF(AND(P70="SI",G67="CUARTO NIVEL MAESTRIA"),1,0)))</f>
        <v/>
      </c>
    </row>
    <row r="71" spans="1:25" s="8" customFormat="1" ht="27.95" customHeight="1" thickBot="1" x14ac:dyDescent="0.3">
      <c r="A71" s="57"/>
      <c r="B71" s="60"/>
      <c r="C71" s="60"/>
      <c r="D71" s="60"/>
      <c r="E71" s="60"/>
      <c r="F71" s="60"/>
      <c r="G71" s="60"/>
      <c r="H71" s="60"/>
      <c r="I71" s="54"/>
      <c r="J71" s="54"/>
      <c r="K71" s="17"/>
      <c r="L71" s="17"/>
      <c r="M71" s="51"/>
      <c r="N71" s="18" t="str">
        <f>IF(TRIM(M71)="","",LOOKUP(M71,Datos!$L$8:$L$33,Datos!$J$8:$J$33))</f>
        <v/>
      </c>
      <c r="O71" s="18" t="str">
        <f>IF(TRIM(M71)="","",LOOKUP(M71, Datos!$L$8:$L$33,Datos!$K$8:$K$33))</f>
        <v/>
      </c>
      <c r="P71" s="19"/>
      <c r="Q71" s="20"/>
      <c r="R71" s="20"/>
      <c r="S71" s="18"/>
      <c r="T71" s="18"/>
      <c r="U71" s="63"/>
      <c r="V71" s="97"/>
      <c r="W71" s="97"/>
      <c r="X71" s="100"/>
      <c r="Y71" s="31" t="str">
        <f>IF(TRIM(L71)="","",IF(AND(P71="SI", G67="CUARTO NIVEL PHD"),1.5,IF(AND(P71="SI",G67="CUARTO NIVEL MAESTRIA"),1,0)))</f>
        <v/>
      </c>
    </row>
    <row r="72" spans="1:25" s="8" customFormat="1" ht="27.95" customHeight="1" x14ac:dyDescent="0.25">
      <c r="A72" s="55" t="s">
        <v>108</v>
      </c>
      <c r="B72" s="58"/>
      <c r="C72" s="58"/>
      <c r="D72" s="58"/>
      <c r="E72" s="58"/>
      <c r="F72" s="58"/>
      <c r="G72" s="58"/>
      <c r="H72" s="58"/>
      <c r="I72" s="42"/>
      <c r="J72" s="42"/>
      <c r="K72" s="3"/>
      <c r="L72" s="3"/>
      <c r="M72" s="48"/>
      <c r="N72" s="4"/>
      <c r="O72" s="4"/>
      <c r="P72" s="5"/>
      <c r="Q72" s="6"/>
      <c r="R72" s="6"/>
      <c r="S72" s="7"/>
      <c r="T72" s="7"/>
      <c r="U72" s="61">
        <f>SUM(T72:T76)</f>
        <v>0</v>
      </c>
      <c r="V72" s="95"/>
      <c r="W72" s="95"/>
      <c r="X72" s="98" t="e">
        <f>IF((SUMIF(Y72:Y76,"0",T72:T76)/SUM(T72:T76) &gt;0.5),"NO","SI")</f>
        <v>#DIV/0!</v>
      </c>
      <c r="Y72" s="29" t="str">
        <f>IF(TRIM(L72)="","",IF(AND(P72="SI", G72="CUARTO NIVEL PHD"),1.5,IF(AND(P72="SI",G72="CUARTO NIVEL MAESTRIA"),1,0)))</f>
        <v/>
      </c>
    </row>
    <row r="73" spans="1:25" s="8" customFormat="1" ht="27.95" customHeight="1" x14ac:dyDescent="0.25">
      <c r="A73" s="56"/>
      <c r="B73" s="59"/>
      <c r="C73" s="59"/>
      <c r="D73" s="59"/>
      <c r="E73" s="59"/>
      <c r="F73" s="59"/>
      <c r="G73" s="59"/>
      <c r="H73" s="59"/>
      <c r="I73" s="43"/>
      <c r="J73" s="43"/>
      <c r="K73" s="9"/>
      <c r="L73" s="9"/>
      <c r="M73" s="49"/>
      <c r="N73" s="10"/>
      <c r="O73" s="10"/>
      <c r="P73" s="11"/>
      <c r="Q73" s="12"/>
      <c r="R73" s="12"/>
      <c r="S73" s="10"/>
      <c r="T73" s="10"/>
      <c r="U73" s="62"/>
      <c r="V73" s="96"/>
      <c r="W73" s="96"/>
      <c r="X73" s="99"/>
      <c r="Y73" s="30" t="str">
        <f>IF(TRIM(L73)="","",IF(AND(P73="SI", G72="CUARTO NIVEL PHD"),1.5,IF(AND(P73="SI",G72="CUARTO NIVEL MAESTRIA"),1,0)))</f>
        <v/>
      </c>
    </row>
    <row r="74" spans="1:25" s="8" customFormat="1" ht="27.95" customHeight="1" x14ac:dyDescent="0.25">
      <c r="A74" s="56"/>
      <c r="B74" s="59"/>
      <c r="C74" s="59"/>
      <c r="D74" s="59"/>
      <c r="E74" s="59"/>
      <c r="F74" s="59"/>
      <c r="G74" s="59"/>
      <c r="H74" s="59"/>
      <c r="I74" s="43"/>
      <c r="J74" s="43"/>
      <c r="K74" s="13"/>
      <c r="L74" s="13"/>
      <c r="M74" s="50"/>
      <c r="N74" s="10"/>
      <c r="O74" s="10"/>
      <c r="P74" s="14"/>
      <c r="Q74" s="15"/>
      <c r="R74" s="15"/>
      <c r="S74" s="16"/>
      <c r="T74" s="16"/>
      <c r="U74" s="62"/>
      <c r="V74" s="96"/>
      <c r="W74" s="96"/>
      <c r="X74" s="99"/>
      <c r="Y74" s="30" t="str">
        <f>IF(TRIM(L74)="","",IF(AND(P74="SI", G72="CUARTO NIVEL PHD"),1.5,IF(AND(P74="SI",G72="CUARTO NIVEL MAESTRIA"),1,0)))</f>
        <v/>
      </c>
    </row>
    <row r="75" spans="1:25" s="8" customFormat="1" ht="27.95" customHeight="1" x14ac:dyDescent="0.25">
      <c r="A75" s="56"/>
      <c r="B75" s="59"/>
      <c r="C75" s="59"/>
      <c r="D75" s="59"/>
      <c r="E75" s="59"/>
      <c r="F75" s="59"/>
      <c r="G75" s="59"/>
      <c r="H75" s="59"/>
      <c r="I75" s="44"/>
      <c r="J75" s="43"/>
      <c r="K75" s="13"/>
      <c r="L75" s="13"/>
      <c r="M75" s="50"/>
      <c r="N75" s="10" t="str">
        <f>IF(TRIM(M75)="","",LOOKUP(M75,Datos!$L$8:$L$33,Datos!$J$8:$J$33))</f>
        <v/>
      </c>
      <c r="O75" s="10" t="str">
        <f>IF(TRIM(M75)="","",LOOKUP(M75, Datos!$L$8:$L$33,Datos!$K$8:$K$33))</f>
        <v/>
      </c>
      <c r="P75" s="14"/>
      <c r="Q75" s="15"/>
      <c r="R75" s="15"/>
      <c r="S75" s="16"/>
      <c r="T75" s="16"/>
      <c r="U75" s="62"/>
      <c r="V75" s="96"/>
      <c r="W75" s="96"/>
      <c r="X75" s="99"/>
      <c r="Y75" s="30" t="str">
        <f>IF(TRIM(L75)="","",IF(AND(P75="SI", G72="CUARTO NIVEL PHD"),1.5,IF(AND(P75="SI",G72="CUARTO NIVEL MAESTRIA"),1,0)))</f>
        <v/>
      </c>
    </row>
    <row r="76" spans="1:25" s="8" customFormat="1" ht="27.95" customHeight="1" thickBot="1" x14ac:dyDescent="0.3">
      <c r="A76" s="57"/>
      <c r="B76" s="60"/>
      <c r="C76" s="60"/>
      <c r="D76" s="60"/>
      <c r="E76" s="60"/>
      <c r="F76" s="60"/>
      <c r="G76" s="60"/>
      <c r="H76" s="60"/>
      <c r="I76" s="54"/>
      <c r="J76" s="54"/>
      <c r="K76" s="17"/>
      <c r="L76" s="17"/>
      <c r="M76" s="51"/>
      <c r="N76" s="18" t="str">
        <f>IF(TRIM(M76)="","",LOOKUP(M76,Datos!$L$8:$L$33,Datos!$J$8:$J$33))</f>
        <v/>
      </c>
      <c r="O76" s="18" t="str">
        <f>IF(TRIM(M76)="","",LOOKUP(M76, Datos!$L$8:$L$33,Datos!$K$8:$K$33))</f>
        <v/>
      </c>
      <c r="P76" s="19"/>
      <c r="Q76" s="20"/>
      <c r="R76" s="20"/>
      <c r="S76" s="18"/>
      <c r="T76" s="18"/>
      <c r="U76" s="63"/>
      <c r="V76" s="97"/>
      <c r="W76" s="97"/>
      <c r="X76" s="100"/>
      <c r="Y76" s="31" t="str">
        <f>IF(TRIM(L76)="","",IF(AND(P76="SI", G72="CUARTO NIVEL PHD"),1.5,IF(AND(P76="SI",G72="CUARTO NIVEL MAESTRIA"),1,0)))</f>
        <v/>
      </c>
    </row>
    <row r="77" spans="1:25" s="8" customFormat="1" ht="27.95" customHeight="1" x14ac:dyDescent="0.25">
      <c r="A77" s="55" t="s">
        <v>109</v>
      </c>
      <c r="B77" s="58"/>
      <c r="C77" s="58"/>
      <c r="D77" s="58"/>
      <c r="E77" s="58"/>
      <c r="F77" s="58"/>
      <c r="G77" s="58"/>
      <c r="H77" s="58"/>
      <c r="I77" s="42"/>
      <c r="J77" s="42"/>
      <c r="K77" s="3"/>
      <c r="L77" s="3"/>
      <c r="M77" s="48"/>
      <c r="N77" s="4"/>
      <c r="O77" s="4"/>
      <c r="P77" s="5"/>
      <c r="Q77" s="6"/>
      <c r="R77" s="6"/>
      <c r="S77" s="7"/>
      <c r="T77" s="7"/>
      <c r="U77" s="61">
        <f>SUM(T77:T81)</f>
        <v>0</v>
      </c>
      <c r="V77" s="95"/>
      <c r="W77" s="95"/>
      <c r="X77" s="98" t="e">
        <f>IF((SUMIF(Y77:Y81,"0",T77:T81)/SUM(T77:T81) &gt;0.5),"NO","SI")</f>
        <v>#DIV/0!</v>
      </c>
      <c r="Y77" s="29" t="str">
        <f>IF(TRIM(L77)="","",IF(AND(P77="SI", G77="CUARTO NIVEL PHD"),1.5,IF(AND(P77="SI",G77="CUARTO NIVEL MAESTRIA"),1,0)))</f>
        <v/>
      </c>
    </row>
    <row r="78" spans="1:25" s="8" customFormat="1" ht="27.95" customHeight="1" x14ac:dyDescent="0.25">
      <c r="A78" s="56"/>
      <c r="B78" s="59"/>
      <c r="C78" s="59"/>
      <c r="D78" s="59"/>
      <c r="E78" s="59"/>
      <c r="F78" s="59"/>
      <c r="G78" s="59"/>
      <c r="H78" s="59"/>
      <c r="I78" s="43"/>
      <c r="J78" s="43"/>
      <c r="K78" s="9"/>
      <c r="L78" s="9"/>
      <c r="M78" s="49"/>
      <c r="N78" s="10"/>
      <c r="O78" s="10"/>
      <c r="P78" s="11"/>
      <c r="Q78" s="12"/>
      <c r="R78" s="12"/>
      <c r="S78" s="10"/>
      <c r="T78" s="10"/>
      <c r="U78" s="62"/>
      <c r="V78" s="96"/>
      <c r="W78" s="96"/>
      <c r="X78" s="99"/>
      <c r="Y78" s="30" t="str">
        <f>IF(TRIM(L78)="","",IF(AND(P78="SI", G77="CUARTO NIVEL PHD"),1.5,IF(AND(P78="SI",G77="CUARTO NIVEL MAESTRIA"),1,0)))</f>
        <v/>
      </c>
    </row>
    <row r="79" spans="1:25" s="8" customFormat="1" ht="27.95" customHeight="1" x14ac:dyDescent="0.25">
      <c r="A79" s="56"/>
      <c r="B79" s="59"/>
      <c r="C79" s="59"/>
      <c r="D79" s="59"/>
      <c r="E79" s="59"/>
      <c r="F79" s="59"/>
      <c r="G79" s="59"/>
      <c r="H79" s="59"/>
      <c r="I79" s="43"/>
      <c r="J79" s="43"/>
      <c r="K79" s="13"/>
      <c r="L79" s="13"/>
      <c r="M79" s="50"/>
      <c r="N79" s="10"/>
      <c r="O79" s="10"/>
      <c r="P79" s="14"/>
      <c r="Q79" s="15"/>
      <c r="R79" s="15"/>
      <c r="S79" s="16"/>
      <c r="T79" s="16"/>
      <c r="U79" s="62"/>
      <c r="V79" s="96"/>
      <c r="W79" s="96"/>
      <c r="X79" s="99"/>
      <c r="Y79" s="30" t="str">
        <f>IF(TRIM(L79)="","",IF(AND(P79="SI", G77="CUARTO NIVEL PHD"),1.5,IF(AND(P79="SI",G77="CUARTO NIVEL MAESTRIA"),1,0)))</f>
        <v/>
      </c>
    </row>
    <row r="80" spans="1:25" s="8" customFormat="1" ht="27.95" customHeight="1" x14ac:dyDescent="0.25">
      <c r="A80" s="56"/>
      <c r="B80" s="59"/>
      <c r="C80" s="59"/>
      <c r="D80" s="59"/>
      <c r="E80" s="59"/>
      <c r="F80" s="59"/>
      <c r="G80" s="59"/>
      <c r="H80" s="59"/>
      <c r="I80" s="44"/>
      <c r="J80" s="43"/>
      <c r="K80" s="13"/>
      <c r="L80" s="13"/>
      <c r="M80" s="50"/>
      <c r="N80" s="10" t="str">
        <f>IF(TRIM(M80)="","",LOOKUP(M80,Datos!$L$8:$L$33,Datos!$J$8:$J$33))</f>
        <v/>
      </c>
      <c r="O80" s="10" t="str">
        <f>IF(TRIM(M80)="","",LOOKUP(M80, Datos!$L$8:$L$33,Datos!$K$8:$K$33))</f>
        <v/>
      </c>
      <c r="P80" s="14"/>
      <c r="Q80" s="15"/>
      <c r="R80" s="15"/>
      <c r="S80" s="16"/>
      <c r="T80" s="16"/>
      <c r="U80" s="62"/>
      <c r="V80" s="96"/>
      <c r="W80" s="96"/>
      <c r="X80" s="99"/>
      <c r="Y80" s="30" t="str">
        <f>IF(TRIM(L80)="","",IF(AND(P80="SI", G77="CUARTO NIVEL PHD"),1.5,IF(AND(P80="SI",G77="CUARTO NIVEL MAESTRIA"),1,0)))</f>
        <v/>
      </c>
    </row>
    <row r="81" spans="1:25" s="8" customFormat="1" ht="27.95" customHeight="1" thickBot="1" x14ac:dyDescent="0.3">
      <c r="A81" s="57"/>
      <c r="B81" s="60"/>
      <c r="C81" s="60"/>
      <c r="D81" s="60"/>
      <c r="E81" s="60"/>
      <c r="F81" s="60"/>
      <c r="G81" s="60"/>
      <c r="H81" s="60"/>
      <c r="I81" s="54"/>
      <c r="J81" s="54"/>
      <c r="K81" s="17"/>
      <c r="L81" s="17"/>
      <c r="M81" s="51"/>
      <c r="N81" s="18" t="str">
        <f>IF(TRIM(M81)="","",LOOKUP(M81,Datos!$L$8:$L$33,Datos!$J$8:$J$33))</f>
        <v/>
      </c>
      <c r="O81" s="18" t="str">
        <f>IF(TRIM(M81)="","",LOOKUP(M81, Datos!$L$8:$L$33,Datos!$K$8:$K$33))</f>
        <v/>
      </c>
      <c r="P81" s="19"/>
      <c r="Q81" s="20"/>
      <c r="R81" s="20"/>
      <c r="S81" s="18"/>
      <c r="T81" s="18"/>
      <c r="U81" s="63"/>
      <c r="V81" s="97"/>
      <c r="W81" s="97"/>
      <c r="X81" s="100"/>
      <c r="Y81" s="31" t="str">
        <f>IF(TRIM(L81)="","",IF(AND(P81="SI", G77="CUARTO NIVEL PHD"),1.5,IF(AND(P81="SI",G77="CUARTO NIVEL MAESTRIA"),1,0)))</f>
        <v/>
      </c>
    </row>
    <row r="82" spans="1:25" s="8" customFormat="1" ht="27.95" customHeight="1" x14ac:dyDescent="0.25">
      <c r="A82" s="55" t="s">
        <v>110</v>
      </c>
      <c r="B82" s="58"/>
      <c r="C82" s="58"/>
      <c r="D82" s="58"/>
      <c r="E82" s="58"/>
      <c r="F82" s="58"/>
      <c r="G82" s="58"/>
      <c r="H82" s="58"/>
      <c r="I82" s="42"/>
      <c r="J82" s="42"/>
      <c r="K82" s="3"/>
      <c r="L82" s="3"/>
      <c r="M82" s="48"/>
      <c r="N82" s="4"/>
      <c r="O82" s="4"/>
      <c r="P82" s="5"/>
      <c r="Q82" s="6"/>
      <c r="R82" s="6"/>
      <c r="S82" s="7"/>
      <c r="T82" s="7"/>
      <c r="U82" s="61">
        <f>SUM(T82:T86)</f>
        <v>0</v>
      </c>
      <c r="V82" s="95"/>
      <c r="W82" s="95"/>
      <c r="X82" s="98" t="e">
        <f>IF((SUMIF(Y82:Y86,"0",T82:T86)/SUM(T82:T86) &gt;0.5),"NO","SI")</f>
        <v>#DIV/0!</v>
      </c>
      <c r="Y82" s="29" t="str">
        <f>IF(TRIM(L82)="","",IF(AND(P82="SI", G82="CUARTO NIVEL PHD"),1.5,IF(AND(P82="SI",G82="CUARTO NIVEL MAESTRIA"),1,0)))</f>
        <v/>
      </c>
    </row>
    <row r="83" spans="1:25" s="8" customFormat="1" ht="27.95" customHeight="1" x14ac:dyDescent="0.25">
      <c r="A83" s="56"/>
      <c r="B83" s="59"/>
      <c r="C83" s="59"/>
      <c r="D83" s="59"/>
      <c r="E83" s="59"/>
      <c r="F83" s="59"/>
      <c r="G83" s="59"/>
      <c r="H83" s="59"/>
      <c r="I83" s="43"/>
      <c r="J83" s="43"/>
      <c r="K83" s="9"/>
      <c r="L83" s="9"/>
      <c r="M83" s="49"/>
      <c r="N83" s="10"/>
      <c r="O83" s="10"/>
      <c r="P83" s="11"/>
      <c r="Q83" s="12"/>
      <c r="R83" s="12"/>
      <c r="S83" s="10"/>
      <c r="T83" s="10"/>
      <c r="U83" s="62"/>
      <c r="V83" s="96"/>
      <c r="W83" s="96"/>
      <c r="X83" s="99"/>
      <c r="Y83" s="30" t="str">
        <f>IF(TRIM(L83)="","",IF(AND(P83="SI", G82="CUARTO NIVEL PHD"),1.5,IF(AND(P83="SI",G82="CUARTO NIVEL MAESTRIA"),1,0)))</f>
        <v/>
      </c>
    </row>
    <row r="84" spans="1:25" s="8" customFormat="1" ht="27.95" customHeight="1" x14ac:dyDescent="0.25">
      <c r="A84" s="56"/>
      <c r="B84" s="59"/>
      <c r="C84" s="59"/>
      <c r="D84" s="59"/>
      <c r="E84" s="59"/>
      <c r="F84" s="59"/>
      <c r="G84" s="59"/>
      <c r="H84" s="59"/>
      <c r="I84" s="43"/>
      <c r="J84" s="43"/>
      <c r="K84" s="13"/>
      <c r="L84" s="13"/>
      <c r="M84" s="50"/>
      <c r="N84" s="10"/>
      <c r="O84" s="10"/>
      <c r="P84" s="14"/>
      <c r="Q84" s="15"/>
      <c r="R84" s="15"/>
      <c r="S84" s="16"/>
      <c r="T84" s="16"/>
      <c r="U84" s="62"/>
      <c r="V84" s="96"/>
      <c r="W84" s="96"/>
      <c r="X84" s="99"/>
      <c r="Y84" s="30" t="str">
        <f>IF(TRIM(L84)="","",IF(AND(P84="SI", G82="CUARTO NIVEL PHD"),1.5,IF(AND(P84="SI",G82="CUARTO NIVEL MAESTRIA"),1,0)))</f>
        <v/>
      </c>
    </row>
    <row r="85" spans="1:25" s="8" customFormat="1" ht="27.95" customHeight="1" x14ac:dyDescent="0.25">
      <c r="A85" s="56"/>
      <c r="B85" s="59"/>
      <c r="C85" s="59"/>
      <c r="D85" s="59"/>
      <c r="E85" s="59"/>
      <c r="F85" s="59"/>
      <c r="G85" s="59"/>
      <c r="H85" s="59"/>
      <c r="I85" s="44"/>
      <c r="J85" s="43"/>
      <c r="K85" s="13"/>
      <c r="L85" s="13"/>
      <c r="M85" s="50"/>
      <c r="N85" s="10" t="str">
        <f>IF(TRIM(M85)="","",LOOKUP(M85,Datos!$L$8:$L$33,Datos!$J$8:$J$33))</f>
        <v/>
      </c>
      <c r="O85" s="10" t="str">
        <f>IF(TRIM(M85)="","",LOOKUP(M85, Datos!$L$8:$L$33,Datos!$K$8:$K$33))</f>
        <v/>
      </c>
      <c r="P85" s="14"/>
      <c r="Q85" s="15"/>
      <c r="R85" s="15"/>
      <c r="S85" s="16"/>
      <c r="T85" s="16"/>
      <c r="U85" s="62"/>
      <c r="V85" s="96"/>
      <c r="W85" s="96"/>
      <c r="X85" s="99"/>
      <c r="Y85" s="30" t="str">
        <f>IF(TRIM(L85)="","",IF(AND(P85="SI", G82="CUARTO NIVEL PHD"),1.5,IF(AND(P85="SI",G82="CUARTO NIVEL MAESTRIA"),1,0)))</f>
        <v/>
      </c>
    </row>
    <row r="86" spans="1:25" s="8" customFormat="1" ht="27.95" customHeight="1" thickBot="1" x14ac:dyDescent="0.3">
      <c r="A86" s="57"/>
      <c r="B86" s="60"/>
      <c r="C86" s="60"/>
      <c r="D86" s="60"/>
      <c r="E86" s="60"/>
      <c r="F86" s="60"/>
      <c r="G86" s="60"/>
      <c r="H86" s="60"/>
      <c r="I86" s="54"/>
      <c r="J86" s="54"/>
      <c r="K86" s="17"/>
      <c r="L86" s="17"/>
      <c r="M86" s="51"/>
      <c r="N86" s="18" t="str">
        <f>IF(TRIM(M86)="","",LOOKUP(M86,Datos!$L$8:$L$33,Datos!$J$8:$J$33))</f>
        <v/>
      </c>
      <c r="O86" s="18" t="str">
        <f>IF(TRIM(M86)="","",LOOKUP(M86, Datos!$L$8:$L$33,Datos!$K$8:$K$33))</f>
        <v/>
      </c>
      <c r="P86" s="19"/>
      <c r="Q86" s="20"/>
      <c r="R86" s="20"/>
      <c r="S86" s="18"/>
      <c r="T86" s="18"/>
      <c r="U86" s="63"/>
      <c r="V86" s="97"/>
      <c r="W86" s="97"/>
      <c r="X86" s="100"/>
      <c r="Y86" s="31" t="str">
        <f>IF(TRIM(L86)="","",IF(AND(P86="SI", G82="CUARTO NIVEL PHD"),1.5,IF(AND(P86="SI",G82="CUARTO NIVEL MAESTRIA"),1,0)))</f>
        <v/>
      </c>
    </row>
    <row r="87" spans="1:25" s="8" customFormat="1" ht="27.95" customHeight="1" x14ac:dyDescent="0.25">
      <c r="A87" s="55" t="s">
        <v>111</v>
      </c>
      <c r="B87" s="58"/>
      <c r="C87" s="58"/>
      <c r="D87" s="58"/>
      <c r="E87" s="58"/>
      <c r="F87" s="58"/>
      <c r="G87" s="58"/>
      <c r="H87" s="58"/>
      <c r="I87" s="42"/>
      <c r="J87" s="42"/>
      <c r="K87" s="3"/>
      <c r="L87" s="3"/>
      <c r="M87" s="48"/>
      <c r="N87" s="4"/>
      <c r="O87" s="4"/>
      <c r="P87" s="5"/>
      <c r="Q87" s="6"/>
      <c r="R87" s="6"/>
      <c r="S87" s="7"/>
      <c r="T87" s="7"/>
      <c r="U87" s="61">
        <f>SUM(T87:T91)</f>
        <v>0</v>
      </c>
      <c r="V87" s="95"/>
      <c r="W87" s="95"/>
      <c r="X87" s="98" t="e">
        <f>IF((SUMIF(Y87:Y91,"0",T87:T91)/SUM(T87:T91) &gt;0.5),"NO","SI")</f>
        <v>#DIV/0!</v>
      </c>
      <c r="Y87" s="29" t="str">
        <f>IF(TRIM(L87)="","",IF(AND(P87="SI", G87="CUARTO NIVEL PHD"),1.5,IF(AND(P87="SI",G87="CUARTO NIVEL MAESTRIA"),1,0)))</f>
        <v/>
      </c>
    </row>
    <row r="88" spans="1:25" s="8" customFormat="1" ht="27.95" customHeight="1" x14ac:dyDescent="0.25">
      <c r="A88" s="56"/>
      <c r="B88" s="59"/>
      <c r="C88" s="59"/>
      <c r="D88" s="59"/>
      <c r="E88" s="59"/>
      <c r="F88" s="59"/>
      <c r="G88" s="59"/>
      <c r="H88" s="59"/>
      <c r="I88" s="43"/>
      <c r="J88" s="43"/>
      <c r="K88" s="9"/>
      <c r="L88" s="9"/>
      <c r="M88" s="49"/>
      <c r="N88" s="10"/>
      <c r="O88" s="10"/>
      <c r="P88" s="11"/>
      <c r="Q88" s="12"/>
      <c r="R88" s="12"/>
      <c r="S88" s="10"/>
      <c r="T88" s="10"/>
      <c r="U88" s="62"/>
      <c r="V88" s="96"/>
      <c r="W88" s="96"/>
      <c r="X88" s="99"/>
      <c r="Y88" s="30" t="str">
        <f>IF(TRIM(L88)="","",IF(AND(P88="SI", G87="CUARTO NIVEL PHD"),1.5,IF(AND(P88="SI",G87="CUARTO NIVEL MAESTRIA"),1,0)))</f>
        <v/>
      </c>
    </row>
    <row r="89" spans="1:25" s="8" customFormat="1" ht="27.95" customHeight="1" x14ac:dyDescent="0.25">
      <c r="A89" s="56"/>
      <c r="B89" s="59"/>
      <c r="C89" s="59"/>
      <c r="D89" s="59"/>
      <c r="E89" s="59"/>
      <c r="F89" s="59"/>
      <c r="G89" s="59"/>
      <c r="H89" s="59"/>
      <c r="I89" s="43"/>
      <c r="J89" s="43"/>
      <c r="K89" s="13"/>
      <c r="L89" s="13"/>
      <c r="M89" s="50"/>
      <c r="N89" s="10"/>
      <c r="O89" s="10"/>
      <c r="P89" s="14"/>
      <c r="Q89" s="15"/>
      <c r="R89" s="15"/>
      <c r="S89" s="16"/>
      <c r="T89" s="16"/>
      <c r="U89" s="62"/>
      <c r="V89" s="96"/>
      <c r="W89" s="96"/>
      <c r="X89" s="99"/>
      <c r="Y89" s="30" t="str">
        <f>IF(TRIM(L89)="","",IF(AND(P89="SI", G87="CUARTO NIVEL PHD"),1.5,IF(AND(P89="SI",G87="CUARTO NIVEL MAESTRIA"),1,0)))</f>
        <v/>
      </c>
    </row>
    <row r="90" spans="1:25" s="8" customFormat="1" ht="27.95" customHeight="1" x14ac:dyDescent="0.25">
      <c r="A90" s="56"/>
      <c r="B90" s="59"/>
      <c r="C90" s="59"/>
      <c r="D90" s="59"/>
      <c r="E90" s="59"/>
      <c r="F90" s="59"/>
      <c r="G90" s="59"/>
      <c r="H90" s="59"/>
      <c r="I90" s="44"/>
      <c r="J90" s="43"/>
      <c r="K90" s="13"/>
      <c r="L90" s="13"/>
      <c r="M90" s="50"/>
      <c r="N90" s="10" t="str">
        <f>IF(TRIM(M90)="","",LOOKUP(M90,Datos!$L$8:$L$33,Datos!$J$8:$J$33))</f>
        <v/>
      </c>
      <c r="O90" s="10" t="str">
        <f>IF(TRIM(M90)="","",LOOKUP(M90, Datos!$L$8:$L$33,Datos!$K$8:$K$33))</f>
        <v/>
      </c>
      <c r="P90" s="14"/>
      <c r="Q90" s="15"/>
      <c r="R90" s="15"/>
      <c r="S90" s="16"/>
      <c r="T90" s="16"/>
      <c r="U90" s="62"/>
      <c r="V90" s="96"/>
      <c r="W90" s="96"/>
      <c r="X90" s="99"/>
      <c r="Y90" s="30" t="str">
        <f>IF(TRIM(L90)="","",IF(AND(P90="SI", G87="CUARTO NIVEL PHD"),1.5,IF(AND(P90="SI",G87="CUARTO NIVEL MAESTRIA"),1,0)))</f>
        <v/>
      </c>
    </row>
    <row r="91" spans="1:25" s="8" customFormat="1" ht="27.95" customHeight="1" thickBot="1" x14ac:dyDescent="0.3">
      <c r="A91" s="57"/>
      <c r="B91" s="60"/>
      <c r="C91" s="60"/>
      <c r="D91" s="60"/>
      <c r="E91" s="60"/>
      <c r="F91" s="60"/>
      <c r="G91" s="60"/>
      <c r="H91" s="60"/>
      <c r="I91" s="54"/>
      <c r="J91" s="54"/>
      <c r="K91" s="17"/>
      <c r="L91" s="17"/>
      <c r="M91" s="51"/>
      <c r="N91" s="18" t="str">
        <f>IF(TRIM(M91)="","",LOOKUP(M91,Datos!$L$8:$L$33,Datos!$J$8:$J$33))</f>
        <v/>
      </c>
      <c r="O91" s="18" t="str">
        <f>IF(TRIM(M91)="","",LOOKUP(M91, Datos!$L$8:$L$33,Datos!$K$8:$K$33))</f>
        <v/>
      </c>
      <c r="P91" s="19"/>
      <c r="Q91" s="20"/>
      <c r="R91" s="20"/>
      <c r="S91" s="18"/>
      <c r="T91" s="18"/>
      <c r="U91" s="63"/>
      <c r="V91" s="97"/>
      <c r="W91" s="97"/>
      <c r="X91" s="100"/>
      <c r="Y91" s="31" t="str">
        <f>IF(TRIM(L91)="","",IF(AND(P91="SI", G87="CUARTO NIVEL PHD"),1.5,IF(AND(P91="SI",G87="CUARTO NIVEL MAESTRIA"),1,0)))</f>
        <v/>
      </c>
    </row>
    <row r="92" spans="1:25" s="8" customFormat="1" ht="27.95" customHeight="1" x14ac:dyDescent="0.25">
      <c r="A92" s="55" t="s">
        <v>112</v>
      </c>
      <c r="B92" s="58"/>
      <c r="C92" s="58"/>
      <c r="D92" s="58"/>
      <c r="E92" s="58"/>
      <c r="F92" s="58"/>
      <c r="G92" s="58"/>
      <c r="H92" s="58"/>
      <c r="I92" s="42"/>
      <c r="J92" s="42"/>
      <c r="K92" s="3"/>
      <c r="L92" s="3"/>
      <c r="M92" s="48"/>
      <c r="N92" s="4"/>
      <c r="O92" s="4"/>
      <c r="P92" s="5"/>
      <c r="Q92" s="6"/>
      <c r="R92" s="6"/>
      <c r="S92" s="7"/>
      <c r="T92" s="7"/>
      <c r="U92" s="61">
        <f>SUM(T92:T96)</f>
        <v>0</v>
      </c>
      <c r="V92" s="95"/>
      <c r="W92" s="95"/>
      <c r="X92" s="98" t="e">
        <f>IF((SUMIF(Y92:Y96,"0",T92:T96)/SUM(T92:T96) &gt;0.5),"NO","SI")</f>
        <v>#DIV/0!</v>
      </c>
      <c r="Y92" s="29" t="str">
        <f>IF(TRIM(L92)="","",IF(AND(P92="SI", G92="CUARTO NIVEL PHD"),1.5,IF(AND(P92="SI",G92="CUARTO NIVEL MAESTRIA"),1,0)))</f>
        <v/>
      </c>
    </row>
    <row r="93" spans="1:25" s="8" customFormat="1" ht="27.95" customHeight="1" x14ac:dyDescent="0.25">
      <c r="A93" s="56"/>
      <c r="B93" s="59"/>
      <c r="C93" s="59"/>
      <c r="D93" s="59"/>
      <c r="E93" s="59"/>
      <c r="F93" s="59"/>
      <c r="G93" s="59"/>
      <c r="H93" s="59"/>
      <c r="I93" s="43"/>
      <c r="J93" s="43"/>
      <c r="K93" s="9"/>
      <c r="L93" s="9"/>
      <c r="M93" s="49"/>
      <c r="N93" s="10"/>
      <c r="O93" s="10"/>
      <c r="P93" s="11"/>
      <c r="Q93" s="12"/>
      <c r="R93" s="12"/>
      <c r="S93" s="10"/>
      <c r="T93" s="10"/>
      <c r="U93" s="62"/>
      <c r="V93" s="96"/>
      <c r="W93" s="96"/>
      <c r="X93" s="99"/>
      <c r="Y93" s="30" t="str">
        <f>IF(TRIM(L93)="","",IF(AND(P93="SI", G92="CUARTO NIVEL PHD"),1.5,IF(AND(P93="SI",G92="CUARTO NIVEL MAESTRIA"),1,0)))</f>
        <v/>
      </c>
    </row>
    <row r="94" spans="1:25" s="8" customFormat="1" ht="27.95" customHeight="1" x14ac:dyDescent="0.25">
      <c r="A94" s="56"/>
      <c r="B94" s="59"/>
      <c r="C94" s="59"/>
      <c r="D94" s="59"/>
      <c r="E94" s="59"/>
      <c r="F94" s="59"/>
      <c r="G94" s="59"/>
      <c r="H94" s="59"/>
      <c r="I94" s="43"/>
      <c r="J94" s="43"/>
      <c r="K94" s="13"/>
      <c r="L94" s="13"/>
      <c r="M94" s="50"/>
      <c r="N94" s="10"/>
      <c r="O94" s="10"/>
      <c r="P94" s="14"/>
      <c r="Q94" s="15"/>
      <c r="R94" s="15"/>
      <c r="S94" s="16"/>
      <c r="T94" s="16"/>
      <c r="U94" s="62"/>
      <c r="V94" s="96"/>
      <c r="W94" s="96"/>
      <c r="X94" s="99"/>
      <c r="Y94" s="30" t="str">
        <f>IF(TRIM(L94)="","",IF(AND(P94="SI", G92="CUARTO NIVEL PHD"),1.5,IF(AND(P94="SI",G92="CUARTO NIVEL MAESTRIA"),1,0)))</f>
        <v/>
      </c>
    </row>
    <row r="95" spans="1:25" s="8" customFormat="1" ht="27.95" customHeight="1" x14ac:dyDescent="0.25">
      <c r="A95" s="56"/>
      <c r="B95" s="59"/>
      <c r="C95" s="59"/>
      <c r="D95" s="59"/>
      <c r="E95" s="59"/>
      <c r="F95" s="59"/>
      <c r="G95" s="59"/>
      <c r="H95" s="59"/>
      <c r="I95" s="44"/>
      <c r="J95" s="43"/>
      <c r="K95" s="13"/>
      <c r="L95" s="13"/>
      <c r="M95" s="50"/>
      <c r="N95" s="10" t="str">
        <f>IF(TRIM(M95)="","",LOOKUP(M95,Datos!$L$8:$L$33,Datos!$J$8:$J$33))</f>
        <v/>
      </c>
      <c r="O95" s="10" t="str">
        <f>IF(TRIM(M95)="","",LOOKUP(M95, Datos!$L$8:$L$33,Datos!$K$8:$K$33))</f>
        <v/>
      </c>
      <c r="P95" s="14"/>
      <c r="Q95" s="15"/>
      <c r="R95" s="15"/>
      <c r="S95" s="16"/>
      <c r="T95" s="16"/>
      <c r="U95" s="62"/>
      <c r="V95" s="96"/>
      <c r="W95" s="96"/>
      <c r="X95" s="99"/>
      <c r="Y95" s="30" t="str">
        <f>IF(TRIM(L95)="","",IF(AND(P95="SI", G92="CUARTO NIVEL PHD"),1.5,IF(AND(P95="SI",G92="CUARTO NIVEL MAESTRIA"),1,0)))</f>
        <v/>
      </c>
    </row>
    <row r="96" spans="1:25" s="8" customFormat="1" ht="27.95" customHeight="1" thickBot="1" x14ac:dyDescent="0.3">
      <c r="A96" s="57"/>
      <c r="B96" s="60"/>
      <c r="C96" s="60"/>
      <c r="D96" s="60"/>
      <c r="E96" s="60"/>
      <c r="F96" s="60"/>
      <c r="G96" s="60"/>
      <c r="H96" s="60"/>
      <c r="I96" s="54"/>
      <c r="J96" s="54"/>
      <c r="K96" s="17"/>
      <c r="L96" s="17"/>
      <c r="M96" s="51"/>
      <c r="N96" s="18" t="str">
        <f>IF(TRIM(M96)="","",LOOKUP(M96,Datos!$L$8:$L$33,Datos!$J$8:$J$33))</f>
        <v/>
      </c>
      <c r="O96" s="18" t="str">
        <f>IF(TRIM(M96)="","",LOOKUP(M96, Datos!$L$8:$L$33,Datos!$K$8:$K$33))</f>
        <v/>
      </c>
      <c r="P96" s="19"/>
      <c r="Q96" s="20"/>
      <c r="R96" s="20"/>
      <c r="S96" s="18"/>
      <c r="T96" s="18"/>
      <c r="U96" s="63"/>
      <c r="V96" s="97"/>
      <c r="W96" s="97"/>
      <c r="X96" s="100"/>
      <c r="Y96" s="31" t="str">
        <f>IF(TRIM(L96)="","",IF(AND(P96="SI", G92="CUARTO NIVEL PHD"),1.5,IF(AND(P96="SI",G92="CUARTO NIVEL MAESTRIA"),1,0)))</f>
        <v/>
      </c>
    </row>
    <row r="97" spans="1:25" s="8" customFormat="1" ht="27.95" customHeight="1" x14ac:dyDescent="0.25">
      <c r="A97" s="55" t="s">
        <v>113</v>
      </c>
      <c r="B97" s="58"/>
      <c r="C97" s="58"/>
      <c r="D97" s="58"/>
      <c r="E97" s="58"/>
      <c r="F97" s="58"/>
      <c r="G97" s="58"/>
      <c r="H97" s="58"/>
      <c r="I97" s="42"/>
      <c r="J97" s="42"/>
      <c r="K97" s="3"/>
      <c r="L97" s="3"/>
      <c r="M97" s="48"/>
      <c r="N97" s="4"/>
      <c r="O97" s="4"/>
      <c r="P97" s="5"/>
      <c r="Q97" s="6"/>
      <c r="R97" s="6"/>
      <c r="S97" s="7"/>
      <c r="T97" s="7"/>
      <c r="U97" s="61">
        <f>SUM(T97:T101)</f>
        <v>0</v>
      </c>
      <c r="V97" s="95"/>
      <c r="W97" s="95"/>
      <c r="X97" s="98" t="e">
        <f>IF((SUMIF(Y97:Y101,"0",T97:T101)/SUM(T97:T101) &gt;0.5),"NO","SI")</f>
        <v>#DIV/0!</v>
      </c>
      <c r="Y97" s="29" t="str">
        <f>IF(TRIM(L97)="","",IF(AND(P97="SI", G97="CUARTO NIVEL PHD"),1.5,IF(AND(P97="SI",G97="CUARTO NIVEL MAESTRIA"),1,0)))</f>
        <v/>
      </c>
    </row>
    <row r="98" spans="1:25" s="8" customFormat="1" ht="27.95" customHeight="1" x14ac:dyDescent="0.25">
      <c r="A98" s="56"/>
      <c r="B98" s="59"/>
      <c r="C98" s="59"/>
      <c r="D98" s="59"/>
      <c r="E98" s="59"/>
      <c r="F98" s="59"/>
      <c r="G98" s="59"/>
      <c r="H98" s="59"/>
      <c r="I98" s="43"/>
      <c r="J98" s="43"/>
      <c r="K98" s="9"/>
      <c r="L98" s="9"/>
      <c r="M98" s="49"/>
      <c r="N98" s="10"/>
      <c r="O98" s="10"/>
      <c r="P98" s="11"/>
      <c r="Q98" s="12"/>
      <c r="R98" s="12"/>
      <c r="S98" s="10"/>
      <c r="T98" s="10"/>
      <c r="U98" s="62"/>
      <c r="V98" s="96"/>
      <c r="W98" s="96"/>
      <c r="X98" s="99"/>
      <c r="Y98" s="30" t="str">
        <f>IF(TRIM(L98)="","",IF(AND(P98="SI", G97="CUARTO NIVEL PHD"),1.5,IF(AND(P98="SI",G97="CUARTO NIVEL MAESTRIA"),1,0)))</f>
        <v/>
      </c>
    </row>
    <row r="99" spans="1:25" s="8" customFormat="1" ht="27.95" customHeight="1" x14ac:dyDescent="0.25">
      <c r="A99" s="56"/>
      <c r="B99" s="59"/>
      <c r="C99" s="59"/>
      <c r="D99" s="59"/>
      <c r="E99" s="59"/>
      <c r="F99" s="59"/>
      <c r="G99" s="59"/>
      <c r="H99" s="59"/>
      <c r="I99" s="43"/>
      <c r="J99" s="43"/>
      <c r="K99" s="13"/>
      <c r="L99" s="13"/>
      <c r="M99" s="50"/>
      <c r="N99" s="10"/>
      <c r="O99" s="10"/>
      <c r="P99" s="14"/>
      <c r="Q99" s="15"/>
      <c r="R99" s="15"/>
      <c r="S99" s="16"/>
      <c r="T99" s="16"/>
      <c r="U99" s="62"/>
      <c r="V99" s="96"/>
      <c r="W99" s="96"/>
      <c r="X99" s="99"/>
      <c r="Y99" s="30" t="str">
        <f>IF(TRIM(L99)="","",IF(AND(P99="SI", G97="CUARTO NIVEL PHD"),1.5,IF(AND(P99="SI",G97="CUARTO NIVEL MAESTRIA"),1,0)))</f>
        <v/>
      </c>
    </row>
    <row r="100" spans="1:25" s="8" customFormat="1" ht="27.95" customHeight="1" x14ac:dyDescent="0.25">
      <c r="A100" s="56"/>
      <c r="B100" s="59"/>
      <c r="C100" s="59"/>
      <c r="D100" s="59"/>
      <c r="E100" s="59"/>
      <c r="F100" s="59"/>
      <c r="G100" s="59"/>
      <c r="H100" s="59"/>
      <c r="I100" s="44"/>
      <c r="J100" s="43"/>
      <c r="K100" s="13"/>
      <c r="L100" s="13"/>
      <c r="M100" s="50"/>
      <c r="N100" s="10" t="str">
        <f>IF(TRIM(M100)="","",LOOKUP(M100,Datos!$L$8:$L$33,Datos!$J$8:$J$33))</f>
        <v/>
      </c>
      <c r="O100" s="10" t="str">
        <f>IF(TRIM(M100)="","",LOOKUP(M100, Datos!$L$8:$L$33,Datos!$K$8:$K$33))</f>
        <v/>
      </c>
      <c r="P100" s="14"/>
      <c r="Q100" s="15"/>
      <c r="R100" s="15"/>
      <c r="S100" s="16"/>
      <c r="T100" s="16"/>
      <c r="U100" s="62"/>
      <c r="V100" s="96"/>
      <c r="W100" s="96"/>
      <c r="X100" s="99"/>
      <c r="Y100" s="30" t="str">
        <f>IF(TRIM(L100)="","",IF(AND(P100="SI", G97="CUARTO NIVEL PHD"),1.5,IF(AND(P100="SI",G97="CUARTO NIVEL MAESTRIA"),1,0)))</f>
        <v/>
      </c>
    </row>
    <row r="101" spans="1:25" s="8" customFormat="1" ht="27.95" customHeight="1" thickBot="1" x14ac:dyDescent="0.3">
      <c r="A101" s="57"/>
      <c r="B101" s="60"/>
      <c r="C101" s="60"/>
      <c r="D101" s="60"/>
      <c r="E101" s="60"/>
      <c r="F101" s="60"/>
      <c r="G101" s="60"/>
      <c r="H101" s="60"/>
      <c r="I101" s="54"/>
      <c r="J101" s="54"/>
      <c r="K101" s="17"/>
      <c r="L101" s="17"/>
      <c r="M101" s="51"/>
      <c r="N101" s="18" t="str">
        <f>IF(TRIM(M101)="","",LOOKUP(M101,Datos!$L$8:$L$33,Datos!$J$8:$J$33))</f>
        <v/>
      </c>
      <c r="O101" s="18" t="str">
        <f>IF(TRIM(M101)="","",LOOKUP(M101, Datos!$L$8:$L$33,Datos!$K$8:$K$33))</f>
        <v/>
      </c>
      <c r="P101" s="19"/>
      <c r="Q101" s="20"/>
      <c r="R101" s="20"/>
      <c r="S101" s="18"/>
      <c r="T101" s="18"/>
      <c r="U101" s="63"/>
      <c r="V101" s="97"/>
      <c r="W101" s="97"/>
      <c r="X101" s="100"/>
      <c r="Y101" s="31" t="str">
        <f>IF(TRIM(L101)="","",IF(AND(P101="SI", G97="CUARTO NIVEL PHD"),1.5,IF(AND(P101="SI",G97="CUARTO NIVEL MAESTRIA"),1,0)))</f>
        <v/>
      </c>
    </row>
    <row r="102" spans="1:25" s="8" customFormat="1" ht="27.95" customHeight="1" x14ac:dyDescent="0.25">
      <c r="A102" s="55" t="s">
        <v>114</v>
      </c>
      <c r="B102" s="58"/>
      <c r="C102" s="58"/>
      <c r="D102" s="58"/>
      <c r="E102" s="58"/>
      <c r="F102" s="58"/>
      <c r="G102" s="58"/>
      <c r="H102" s="58"/>
      <c r="I102" s="42"/>
      <c r="J102" s="42"/>
      <c r="K102" s="3"/>
      <c r="L102" s="3"/>
      <c r="M102" s="48"/>
      <c r="N102" s="4"/>
      <c r="O102" s="4"/>
      <c r="P102" s="5"/>
      <c r="Q102" s="6"/>
      <c r="R102" s="6"/>
      <c r="S102" s="7"/>
      <c r="T102" s="7"/>
      <c r="U102" s="61">
        <f>SUM(T102:T106)</f>
        <v>0</v>
      </c>
      <c r="V102" s="95"/>
      <c r="W102" s="95"/>
      <c r="X102" s="98" t="e">
        <f>IF((SUMIF(Y102:Y106,"0",T102:T106)/SUM(T102:T106) &gt;0.5),"NO","SI")</f>
        <v>#DIV/0!</v>
      </c>
      <c r="Y102" s="29" t="str">
        <f>IF(TRIM(L102)="","",IF(AND(P102="SI", G102="CUARTO NIVEL PHD"),1.5,IF(AND(P102="SI",G102="CUARTO NIVEL MAESTRIA"),1,0)))</f>
        <v/>
      </c>
    </row>
    <row r="103" spans="1:25" s="8" customFormat="1" ht="27.95" customHeight="1" x14ac:dyDescent="0.25">
      <c r="A103" s="56"/>
      <c r="B103" s="59"/>
      <c r="C103" s="59"/>
      <c r="D103" s="59"/>
      <c r="E103" s="59"/>
      <c r="F103" s="59"/>
      <c r="G103" s="59"/>
      <c r="H103" s="59"/>
      <c r="I103" s="43"/>
      <c r="J103" s="43"/>
      <c r="K103" s="9"/>
      <c r="L103" s="9"/>
      <c r="M103" s="49"/>
      <c r="N103" s="10"/>
      <c r="O103" s="10"/>
      <c r="P103" s="11"/>
      <c r="Q103" s="12"/>
      <c r="R103" s="12"/>
      <c r="S103" s="10"/>
      <c r="T103" s="10"/>
      <c r="U103" s="62"/>
      <c r="V103" s="96"/>
      <c r="W103" s="96"/>
      <c r="X103" s="99"/>
      <c r="Y103" s="30" t="str">
        <f>IF(TRIM(L103)="","",IF(AND(P103="SI", G102="CUARTO NIVEL PHD"),1.5,IF(AND(P103="SI",G102="CUARTO NIVEL MAESTRIA"),1,0)))</f>
        <v/>
      </c>
    </row>
    <row r="104" spans="1:25" s="8" customFormat="1" ht="27.95" customHeight="1" x14ac:dyDescent="0.25">
      <c r="A104" s="56"/>
      <c r="B104" s="59"/>
      <c r="C104" s="59"/>
      <c r="D104" s="59"/>
      <c r="E104" s="59"/>
      <c r="F104" s="59"/>
      <c r="G104" s="59"/>
      <c r="H104" s="59"/>
      <c r="I104" s="43"/>
      <c r="J104" s="43"/>
      <c r="K104" s="13"/>
      <c r="L104" s="13"/>
      <c r="M104" s="50"/>
      <c r="N104" s="10"/>
      <c r="O104" s="10"/>
      <c r="P104" s="14"/>
      <c r="Q104" s="15"/>
      <c r="R104" s="15"/>
      <c r="S104" s="16"/>
      <c r="T104" s="16"/>
      <c r="U104" s="62"/>
      <c r="V104" s="96"/>
      <c r="W104" s="96"/>
      <c r="X104" s="99"/>
      <c r="Y104" s="30" t="str">
        <f>IF(TRIM(L104)="","",IF(AND(P104="SI", G102="CUARTO NIVEL PHD"),1.5,IF(AND(P104="SI",G102="CUARTO NIVEL MAESTRIA"),1,0)))</f>
        <v/>
      </c>
    </row>
    <row r="105" spans="1:25" s="8" customFormat="1" ht="27.95" customHeight="1" x14ac:dyDescent="0.25">
      <c r="A105" s="56"/>
      <c r="B105" s="59"/>
      <c r="C105" s="59"/>
      <c r="D105" s="59"/>
      <c r="E105" s="59"/>
      <c r="F105" s="59"/>
      <c r="G105" s="59"/>
      <c r="H105" s="59"/>
      <c r="I105" s="44"/>
      <c r="J105" s="43"/>
      <c r="K105" s="13"/>
      <c r="L105" s="13"/>
      <c r="M105" s="50"/>
      <c r="N105" s="10" t="str">
        <f>IF(TRIM(M105)="","",LOOKUP(M105,Datos!$L$8:$L$33,Datos!$J$8:$J$33))</f>
        <v/>
      </c>
      <c r="O105" s="10" t="str">
        <f>IF(TRIM(M105)="","",LOOKUP(M105, Datos!$L$8:$L$33,Datos!$K$8:$K$33))</f>
        <v/>
      </c>
      <c r="P105" s="14"/>
      <c r="Q105" s="15"/>
      <c r="R105" s="15"/>
      <c r="S105" s="16"/>
      <c r="T105" s="16"/>
      <c r="U105" s="62"/>
      <c r="V105" s="96"/>
      <c r="W105" s="96"/>
      <c r="X105" s="99"/>
      <c r="Y105" s="30" t="str">
        <f>IF(TRIM(L105)="","",IF(AND(P105="SI", G102="CUARTO NIVEL PHD"),1.5,IF(AND(P105="SI",G102="CUARTO NIVEL MAESTRIA"),1,0)))</f>
        <v/>
      </c>
    </row>
    <row r="106" spans="1:25" s="8" customFormat="1" ht="27.95" customHeight="1" thickBot="1" x14ac:dyDescent="0.3">
      <c r="A106" s="57"/>
      <c r="B106" s="60"/>
      <c r="C106" s="60"/>
      <c r="D106" s="60"/>
      <c r="E106" s="60"/>
      <c r="F106" s="60"/>
      <c r="G106" s="60"/>
      <c r="H106" s="60"/>
      <c r="I106" s="54"/>
      <c r="J106" s="54"/>
      <c r="K106" s="17"/>
      <c r="L106" s="17"/>
      <c r="M106" s="51"/>
      <c r="N106" s="18" t="str">
        <f>IF(TRIM(M106)="","",LOOKUP(M106,Datos!$L$8:$L$33,Datos!$J$8:$J$33))</f>
        <v/>
      </c>
      <c r="O106" s="18" t="str">
        <f>IF(TRIM(M106)="","",LOOKUP(M106, Datos!$L$8:$L$33,Datos!$K$8:$K$33))</f>
        <v/>
      </c>
      <c r="P106" s="19"/>
      <c r="Q106" s="20"/>
      <c r="R106" s="20"/>
      <c r="S106" s="18"/>
      <c r="T106" s="18"/>
      <c r="U106" s="63"/>
      <c r="V106" s="97"/>
      <c r="W106" s="97"/>
      <c r="X106" s="100"/>
      <c r="Y106" s="31" t="str">
        <f>IF(TRIM(L106)="","",IF(AND(P106="SI", G102="CUARTO NIVEL PHD"),1.5,IF(AND(P106="SI",G102="CUARTO NIVEL MAESTRIA"),1,0)))</f>
        <v/>
      </c>
    </row>
    <row r="107" spans="1:25" s="8" customFormat="1" ht="27.95" customHeight="1" x14ac:dyDescent="0.25">
      <c r="A107" s="55" t="s">
        <v>115</v>
      </c>
      <c r="B107" s="58"/>
      <c r="C107" s="58"/>
      <c r="D107" s="58"/>
      <c r="E107" s="58"/>
      <c r="F107" s="58"/>
      <c r="G107" s="58"/>
      <c r="H107" s="58"/>
      <c r="I107" s="42"/>
      <c r="J107" s="42"/>
      <c r="K107" s="3"/>
      <c r="L107" s="3"/>
      <c r="M107" s="48"/>
      <c r="N107" s="4"/>
      <c r="O107" s="4"/>
      <c r="P107" s="5"/>
      <c r="Q107" s="6"/>
      <c r="R107" s="6"/>
      <c r="S107" s="7"/>
      <c r="T107" s="7"/>
      <c r="U107" s="61">
        <f>SUM(T107:T111)</f>
        <v>0</v>
      </c>
      <c r="V107" s="95"/>
      <c r="W107" s="95"/>
      <c r="X107" s="98" t="e">
        <f>IF((SUMIF(Y107:Y111,"0",T107:T111)/SUM(T107:T111) &gt;0.5),"NO","SI")</f>
        <v>#DIV/0!</v>
      </c>
      <c r="Y107" s="29" t="str">
        <f>IF(TRIM(L107)="","",IF(AND(P107="SI", G107="CUARTO NIVEL PHD"),1.5,IF(AND(P107="SI",G107="CUARTO NIVEL MAESTRIA"),1,0)))</f>
        <v/>
      </c>
    </row>
    <row r="108" spans="1:25" s="8" customFormat="1" ht="27.95" customHeight="1" x14ac:dyDescent="0.25">
      <c r="A108" s="56"/>
      <c r="B108" s="59"/>
      <c r="C108" s="59"/>
      <c r="D108" s="59"/>
      <c r="E108" s="59"/>
      <c r="F108" s="59"/>
      <c r="G108" s="59"/>
      <c r="H108" s="59"/>
      <c r="I108" s="43"/>
      <c r="J108" s="43"/>
      <c r="K108" s="9"/>
      <c r="L108" s="9"/>
      <c r="M108" s="49"/>
      <c r="N108" s="10"/>
      <c r="O108" s="10"/>
      <c r="P108" s="11"/>
      <c r="Q108" s="12"/>
      <c r="R108" s="12"/>
      <c r="S108" s="10"/>
      <c r="T108" s="10"/>
      <c r="U108" s="62"/>
      <c r="V108" s="96"/>
      <c r="W108" s="96"/>
      <c r="X108" s="99"/>
      <c r="Y108" s="30" t="str">
        <f>IF(TRIM(L108)="","",IF(AND(P108="SI", G107="CUARTO NIVEL PHD"),1.5,IF(AND(P108="SI",G107="CUARTO NIVEL MAESTRIA"),1,0)))</f>
        <v/>
      </c>
    </row>
    <row r="109" spans="1:25" s="8" customFormat="1" ht="27.95" customHeight="1" x14ac:dyDescent="0.25">
      <c r="A109" s="56"/>
      <c r="B109" s="59"/>
      <c r="C109" s="59"/>
      <c r="D109" s="59"/>
      <c r="E109" s="59"/>
      <c r="F109" s="59"/>
      <c r="G109" s="59"/>
      <c r="H109" s="59"/>
      <c r="I109" s="43"/>
      <c r="J109" s="43"/>
      <c r="K109" s="13"/>
      <c r="L109" s="13"/>
      <c r="M109" s="50"/>
      <c r="N109" s="10"/>
      <c r="O109" s="10"/>
      <c r="P109" s="14"/>
      <c r="Q109" s="15"/>
      <c r="R109" s="15"/>
      <c r="S109" s="16"/>
      <c r="T109" s="16"/>
      <c r="U109" s="62"/>
      <c r="V109" s="96"/>
      <c r="W109" s="96"/>
      <c r="X109" s="99"/>
      <c r="Y109" s="30" t="str">
        <f>IF(TRIM(L109)="","",IF(AND(P109="SI", G107="CUARTO NIVEL PHD"),1.5,IF(AND(P109="SI",G107="CUARTO NIVEL MAESTRIA"),1,0)))</f>
        <v/>
      </c>
    </row>
    <row r="110" spans="1:25" s="8" customFormat="1" ht="27.95" customHeight="1" x14ac:dyDescent="0.25">
      <c r="A110" s="56"/>
      <c r="B110" s="59"/>
      <c r="C110" s="59"/>
      <c r="D110" s="59"/>
      <c r="E110" s="59"/>
      <c r="F110" s="59"/>
      <c r="G110" s="59"/>
      <c r="H110" s="59"/>
      <c r="I110" s="44"/>
      <c r="J110" s="43"/>
      <c r="K110" s="13"/>
      <c r="L110" s="13"/>
      <c r="M110" s="50"/>
      <c r="N110" s="10" t="str">
        <f>IF(TRIM(M110)="","",LOOKUP(M110,Datos!$L$8:$L$33,Datos!$J$8:$J$33))</f>
        <v/>
      </c>
      <c r="O110" s="10" t="str">
        <f>IF(TRIM(M110)="","",LOOKUP(M110, Datos!$L$8:$L$33,Datos!$K$8:$K$33))</f>
        <v/>
      </c>
      <c r="P110" s="14"/>
      <c r="Q110" s="15"/>
      <c r="R110" s="15"/>
      <c r="S110" s="16"/>
      <c r="T110" s="16"/>
      <c r="U110" s="62"/>
      <c r="V110" s="96"/>
      <c r="W110" s="96"/>
      <c r="X110" s="99"/>
      <c r="Y110" s="30" t="str">
        <f>IF(TRIM(L110)="","",IF(AND(P110="SI", G107="CUARTO NIVEL PHD"),1.5,IF(AND(P110="SI",G107="CUARTO NIVEL MAESTRIA"),1,0)))</f>
        <v/>
      </c>
    </row>
    <row r="111" spans="1:25" s="8" customFormat="1" ht="27.95" customHeight="1" thickBot="1" x14ac:dyDescent="0.3">
      <c r="A111" s="57"/>
      <c r="B111" s="60"/>
      <c r="C111" s="60"/>
      <c r="D111" s="60"/>
      <c r="E111" s="60"/>
      <c r="F111" s="60"/>
      <c r="G111" s="60"/>
      <c r="H111" s="60"/>
      <c r="I111" s="54"/>
      <c r="J111" s="54"/>
      <c r="K111" s="17"/>
      <c r="L111" s="17"/>
      <c r="M111" s="51"/>
      <c r="N111" s="18" t="str">
        <f>IF(TRIM(M111)="","",LOOKUP(M111,Datos!$L$8:$L$33,Datos!$J$8:$J$33))</f>
        <v/>
      </c>
      <c r="O111" s="18" t="str">
        <f>IF(TRIM(M111)="","",LOOKUP(M111, Datos!$L$8:$L$33,Datos!$K$8:$K$33))</f>
        <v/>
      </c>
      <c r="P111" s="19"/>
      <c r="Q111" s="20"/>
      <c r="R111" s="20"/>
      <c r="S111" s="18"/>
      <c r="T111" s="18"/>
      <c r="U111" s="63"/>
      <c r="V111" s="97"/>
      <c r="W111" s="97"/>
      <c r="X111" s="100"/>
      <c r="Y111" s="31" t="str">
        <f>IF(TRIM(L111)="","",IF(AND(P111="SI", G107="CUARTO NIVEL PHD"),1.5,IF(AND(P111="SI",G107="CUARTO NIVEL MAESTRIA"),1,0)))</f>
        <v/>
      </c>
    </row>
    <row r="112" spans="1:25" s="8" customFormat="1" ht="27.95" customHeight="1" x14ac:dyDescent="0.25">
      <c r="A112" s="55" t="s">
        <v>116</v>
      </c>
      <c r="B112" s="58"/>
      <c r="C112" s="58"/>
      <c r="D112" s="58"/>
      <c r="E112" s="58"/>
      <c r="F112" s="58"/>
      <c r="G112" s="58"/>
      <c r="H112" s="58"/>
      <c r="I112" s="42"/>
      <c r="J112" s="42"/>
      <c r="K112" s="3"/>
      <c r="L112" s="3"/>
      <c r="M112" s="48"/>
      <c r="N112" s="4"/>
      <c r="O112" s="4"/>
      <c r="P112" s="5"/>
      <c r="Q112" s="6"/>
      <c r="R112" s="6"/>
      <c r="S112" s="7"/>
      <c r="T112" s="7"/>
      <c r="U112" s="61">
        <f>SUM(T112:T116)</f>
        <v>0</v>
      </c>
      <c r="V112" s="95"/>
      <c r="W112" s="95"/>
      <c r="X112" s="98" t="e">
        <f>IF((SUMIF(Y112:Y116,"0",T112:T116)/SUM(T112:T116) &gt;0.5),"NO","SI")</f>
        <v>#DIV/0!</v>
      </c>
      <c r="Y112" s="29" t="str">
        <f>IF(TRIM(L112)="","",IF(AND(P112="SI", G112="CUARTO NIVEL PHD"),1.5,IF(AND(P112="SI",G112="CUARTO NIVEL MAESTRIA"),1,0)))</f>
        <v/>
      </c>
    </row>
    <row r="113" spans="1:25" s="8" customFormat="1" ht="27.95" customHeight="1" x14ac:dyDescent="0.25">
      <c r="A113" s="56"/>
      <c r="B113" s="59"/>
      <c r="C113" s="59"/>
      <c r="D113" s="59"/>
      <c r="E113" s="59"/>
      <c r="F113" s="59"/>
      <c r="G113" s="59"/>
      <c r="H113" s="59"/>
      <c r="I113" s="43"/>
      <c r="J113" s="43"/>
      <c r="K113" s="9"/>
      <c r="L113" s="9"/>
      <c r="M113" s="49"/>
      <c r="N113" s="10"/>
      <c r="O113" s="10"/>
      <c r="P113" s="11"/>
      <c r="Q113" s="12"/>
      <c r="R113" s="12"/>
      <c r="S113" s="10"/>
      <c r="T113" s="10"/>
      <c r="U113" s="62"/>
      <c r="V113" s="96"/>
      <c r="W113" s="96"/>
      <c r="X113" s="99"/>
      <c r="Y113" s="30" t="str">
        <f>IF(TRIM(L113)="","",IF(AND(P113="SI", G112="CUARTO NIVEL PHD"),1.5,IF(AND(P113="SI",G112="CUARTO NIVEL MAESTRIA"),1,0)))</f>
        <v/>
      </c>
    </row>
    <row r="114" spans="1:25" s="8" customFormat="1" ht="27.95" customHeight="1" x14ac:dyDescent="0.25">
      <c r="A114" s="56"/>
      <c r="B114" s="59"/>
      <c r="C114" s="59"/>
      <c r="D114" s="59"/>
      <c r="E114" s="59"/>
      <c r="F114" s="59"/>
      <c r="G114" s="59"/>
      <c r="H114" s="59"/>
      <c r="I114" s="43"/>
      <c r="J114" s="43"/>
      <c r="K114" s="13"/>
      <c r="L114" s="13"/>
      <c r="M114" s="50"/>
      <c r="N114" s="10"/>
      <c r="O114" s="10"/>
      <c r="P114" s="14"/>
      <c r="Q114" s="15"/>
      <c r="R114" s="15"/>
      <c r="S114" s="16"/>
      <c r="T114" s="16"/>
      <c r="U114" s="62"/>
      <c r="V114" s="96"/>
      <c r="W114" s="96"/>
      <c r="X114" s="99"/>
      <c r="Y114" s="30" t="str">
        <f>IF(TRIM(L114)="","",IF(AND(P114="SI", G112="CUARTO NIVEL PHD"),1.5,IF(AND(P114="SI",G112="CUARTO NIVEL MAESTRIA"),1,0)))</f>
        <v/>
      </c>
    </row>
    <row r="115" spans="1:25" s="8" customFormat="1" ht="27.95" customHeight="1" x14ac:dyDescent="0.25">
      <c r="A115" s="56"/>
      <c r="B115" s="59"/>
      <c r="C115" s="59"/>
      <c r="D115" s="59"/>
      <c r="E115" s="59"/>
      <c r="F115" s="59"/>
      <c r="G115" s="59"/>
      <c r="H115" s="59"/>
      <c r="I115" s="44"/>
      <c r="J115" s="43"/>
      <c r="K115" s="13"/>
      <c r="L115" s="13"/>
      <c r="M115" s="50"/>
      <c r="N115" s="10" t="str">
        <f>IF(TRIM(M115)="","",LOOKUP(M115,Datos!$L$8:$L$33,Datos!$J$8:$J$33))</f>
        <v/>
      </c>
      <c r="O115" s="10" t="str">
        <f>IF(TRIM(M115)="","",LOOKUP(M115, Datos!$L$8:$L$33,Datos!$K$8:$K$33))</f>
        <v/>
      </c>
      <c r="P115" s="14"/>
      <c r="Q115" s="15"/>
      <c r="R115" s="15"/>
      <c r="S115" s="16"/>
      <c r="T115" s="16"/>
      <c r="U115" s="62"/>
      <c r="V115" s="96"/>
      <c r="W115" s="96"/>
      <c r="X115" s="99"/>
      <c r="Y115" s="30" t="str">
        <f>IF(TRIM(L115)="","",IF(AND(P115="SI", G112="CUARTO NIVEL PHD"),1.5,IF(AND(P115="SI",G112="CUARTO NIVEL MAESTRIA"),1,0)))</f>
        <v/>
      </c>
    </row>
    <row r="116" spans="1:25" s="8" customFormat="1" ht="27.95" customHeight="1" thickBot="1" x14ac:dyDescent="0.3">
      <c r="A116" s="57"/>
      <c r="B116" s="60"/>
      <c r="C116" s="60"/>
      <c r="D116" s="60"/>
      <c r="E116" s="60"/>
      <c r="F116" s="60"/>
      <c r="G116" s="60"/>
      <c r="H116" s="60"/>
      <c r="I116" s="54"/>
      <c r="J116" s="54"/>
      <c r="K116" s="17"/>
      <c r="L116" s="17"/>
      <c r="M116" s="51"/>
      <c r="N116" s="18" t="str">
        <f>IF(TRIM(M116)="","",LOOKUP(M116,Datos!$L$8:$L$33,Datos!$J$8:$J$33))</f>
        <v/>
      </c>
      <c r="O116" s="18" t="str">
        <f>IF(TRIM(M116)="","",LOOKUP(M116, Datos!$L$8:$L$33,Datos!$K$8:$K$33))</f>
        <v/>
      </c>
      <c r="P116" s="19"/>
      <c r="Q116" s="20"/>
      <c r="R116" s="20"/>
      <c r="S116" s="18"/>
      <c r="T116" s="18"/>
      <c r="U116" s="63"/>
      <c r="V116" s="97"/>
      <c r="W116" s="97"/>
      <c r="X116" s="100"/>
      <c r="Y116" s="31" t="str">
        <f>IF(TRIM(L116)="","",IF(AND(P116="SI", G112="CUARTO NIVEL PHD"),1.5,IF(AND(P116="SI",G112="CUARTO NIVEL MAESTRIA"),1,0)))</f>
        <v/>
      </c>
    </row>
    <row r="117" spans="1:25" s="8" customFormat="1" ht="27.95" customHeight="1" x14ac:dyDescent="0.25">
      <c r="A117" s="55" t="s">
        <v>117</v>
      </c>
      <c r="B117" s="58"/>
      <c r="C117" s="58"/>
      <c r="D117" s="58"/>
      <c r="E117" s="58"/>
      <c r="F117" s="58"/>
      <c r="G117" s="58"/>
      <c r="H117" s="58"/>
      <c r="I117" s="42"/>
      <c r="J117" s="42"/>
      <c r="K117" s="3"/>
      <c r="L117" s="3"/>
      <c r="M117" s="48"/>
      <c r="N117" s="4"/>
      <c r="O117" s="4"/>
      <c r="P117" s="5"/>
      <c r="Q117" s="6"/>
      <c r="R117" s="6"/>
      <c r="S117" s="7"/>
      <c r="T117" s="7"/>
      <c r="U117" s="61">
        <f>SUM(T117:T121)</f>
        <v>0</v>
      </c>
      <c r="V117" s="95"/>
      <c r="W117" s="95"/>
      <c r="X117" s="98" t="e">
        <f>IF((SUMIF(Y117:Y121,"0",T117:T121)/SUM(T117:T121) &gt;0.5),"NO","SI")</f>
        <v>#DIV/0!</v>
      </c>
      <c r="Y117" s="29" t="str">
        <f>IF(TRIM(L117)="","",IF(AND(P117="SI", G117="CUARTO NIVEL PHD"),1.5,IF(AND(P117="SI",G117="CUARTO NIVEL MAESTRIA"),1,0)))</f>
        <v/>
      </c>
    </row>
    <row r="118" spans="1:25" s="8" customFormat="1" ht="27.95" customHeight="1" x14ac:dyDescent="0.25">
      <c r="A118" s="56"/>
      <c r="B118" s="59"/>
      <c r="C118" s="59"/>
      <c r="D118" s="59"/>
      <c r="E118" s="59"/>
      <c r="F118" s="59"/>
      <c r="G118" s="59"/>
      <c r="H118" s="59"/>
      <c r="I118" s="43"/>
      <c r="J118" s="43"/>
      <c r="K118" s="9"/>
      <c r="L118" s="9"/>
      <c r="M118" s="49"/>
      <c r="N118" s="10"/>
      <c r="O118" s="10"/>
      <c r="P118" s="11"/>
      <c r="Q118" s="12"/>
      <c r="R118" s="12"/>
      <c r="S118" s="10"/>
      <c r="T118" s="10"/>
      <c r="U118" s="62"/>
      <c r="V118" s="96"/>
      <c r="W118" s="96"/>
      <c r="X118" s="99"/>
      <c r="Y118" s="30" t="str">
        <f>IF(TRIM(L118)="","",IF(AND(P118="SI", G117="CUARTO NIVEL PHD"),1.5,IF(AND(P118="SI",G117="CUARTO NIVEL MAESTRIA"),1,0)))</f>
        <v/>
      </c>
    </row>
    <row r="119" spans="1:25" s="8" customFormat="1" ht="27.95" customHeight="1" x14ac:dyDescent="0.25">
      <c r="A119" s="56"/>
      <c r="B119" s="59"/>
      <c r="C119" s="59"/>
      <c r="D119" s="59"/>
      <c r="E119" s="59"/>
      <c r="F119" s="59"/>
      <c r="G119" s="59"/>
      <c r="H119" s="59"/>
      <c r="I119" s="43"/>
      <c r="J119" s="43"/>
      <c r="K119" s="13"/>
      <c r="L119" s="13"/>
      <c r="M119" s="50"/>
      <c r="N119" s="10"/>
      <c r="O119" s="10"/>
      <c r="P119" s="14"/>
      <c r="Q119" s="15"/>
      <c r="R119" s="15"/>
      <c r="S119" s="16"/>
      <c r="T119" s="16"/>
      <c r="U119" s="62"/>
      <c r="V119" s="96"/>
      <c r="W119" s="96"/>
      <c r="X119" s="99"/>
      <c r="Y119" s="30" t="str">
        <f>IF(TRIM(L119)="","",IF(AND(P119="SI", G117="CUARTO NIVEL PHD"),1.5,IF(AND(P119="SI",G117="CUARTO NIVEL MAESTRIA"),1,0)))</f>
        <v/>
      </c>
    </row>
    <row r="120" spans="1:25" s="8" customFormat="1" ht="27.95" customHeight="1" x14ac:dyDescent="0.25">
      <c r="A120" s="56"/>
      <c r="B120" s="59"/>
      <c r="C120" s="59"/>
      <c r="D120" s="59"/>
      <c r="E120" s="59"/>
      <c r="F120" s="59"/>
      <c r="G120" s="59"/>
      <c r="H120" s="59"/>
      <c r="I120" s="44"/>
      <c r="J120" s="43"/>
      <c r="K120" s="13"/>
      <c r="L120" s="13"/>
      <c r="M120" s="50"/>
      <c r="N120" s="10" t="str">
        <f>IF(TRIM(M120)="","",LOOKUP(M120,Datos!$L$8:$L$33,Datos!$J$8:$J$33))</f>
        <v/>
      </c>
      <c r="O120" s="10" t="str">
        <f>IF(TRIM(M120)="","",LOOKUP(M120, Datos!$L$8:$L$33,Datos!$K$8:$K$33))</f>
        <v/>
      </c>
      <c r="P120" s="14"/>
      <c r="Q120" s="15"/>
      <c r="R120" s="15"/>
      <c r="S120" s="16"/>
      <c r="T120" s="16"/>
      <c r="U120" s="62"/>
      <c r="V120" s="96"/>
      <c r="W120" s="96"/>
      <c r="X120" s="99"/>
      <c r="Y120" s="30" t="str">
        <f>IF(TRIM(L120)="","",IF(AND(P120="SI", G117="CUARTO NIVEL PHD"),1.5,IF(AND(P120="SI",G117="CUARTO NIVEL MAESTRIA"),1,0)))</f>
        <v/>
      </c>
    </row>
    <row r="121" spans="1:25" s="8" customFormat="1" ht="27.95" customHeight="1" thickBot="1" x14ac:dyDescent="0.3">
      <c r="A121" s="57"/>
      <c r="B121" s="60"/>
      <c r="C121" s="60"/>
      <c r="D121" s="60"/>
      <c r="E121" s="60"/>
      <c r="F121" s="60"/>
      <c r="G121" s="60"/>
      <c r="H121" s="60"/>
      <c r="I121" s="54"/>
      <c r="J121" s="54"/>
      <c r="K121" s="17"/>
      <c r="L121" s="17"/>
      <c r="M121" s="51"/>
      <c r="N121" s="18" t="str">
        <f>IF(TRIM(M121)="","",LOOKUP(M121,Datos!$L$8:$L$33,Datos!$J$8:$J$33))</f>
        <v/>
      </c>
      <c r="O121" s="18" t="str">
        <f>IF(TRIM(M121)="","",LOOKUP(M121, Datos!$L$8:$L$33,Datos!$K$8:$K$33))</f>
        <v/>
      </c>
      <c r="P121" s="19"/>
      <c r="Q121" s="20"/>
      <c r="R121" s="20"/>
      <c r="S121" s="18"/>
      <c r="T121" s="18"/>
      <c r="U121" s="63"/>
      <c r="V121" s="97"/>
      <c r="W121" s="97"/>
      <c r="X121" s="100"/>
      <c r="Y121" s="31" t="str">
        <f>IF(TRIM(L121)="","",IF(AND(P121="SI", G117="CUARTO NIVEL PHD"),1.5,IF(AND(P121="SI",G117="CUARTO NIVEL MAESTRIA"),1,0)))</f>
        <v/>
      </c>
    </row>
    <row r="122" spans="1:25" s="8" customFormat="1" ht="27.95" customHeight="1" x14ac:dyDescent="0.25">
      <c r="A122" s="55" t="s">
        <v>118</v>
      </c>
      <c r="B122" s="58"/>
      <c r="C122" s="58"/>
      <c r="D122" s="58"/>
      <c r="E122" s="58"/>
      <c r="F122" s="58"/>
      <c r="G122" s="58"/>
      <c r="H122" s="58"/>
      <c r="I122" s="42"/>
      <c r="J122" s="42"/>
      <c r="K122" s="3"/>
      <c r="L122" s="3"/>
      <c r="M122" s="48"/>
      <c r="N122" s="4"/>
      <c r="O122" s="4"/>
      <c r="P122" s="5"/>
      <c r="Q122" s="6"/>
      <c r="R122" s="6"/>
      <c r="S122" s="7"/>
      <c r="T122" s="7"/>
      <c r="U122" s="61">
        <f>SUM(T122:T126)</f>
        <v>0</v>
      </c>
      <c r="V122" s="95"/>
      <c r="W122" s="95"/>
      <c r="X122" s="98" t="e">
        <f>IF((SUMIF(Y122:Y126,"0",T122:T126)/SUM(T122:T126) &gt;0.5),"NO","SI")</f>
        <v>#DIV/0!</v>
      </c>
      <c r="Y122" s="29" t="str">
        <f>IF(TRIM(L122)="","",IF(AND(P122="SI", G122="CUARTO NIVEL PHD"),1.5,IF(AND(P122="SI",G122="CUARTO NIVEL MAESTRIA"),1,0)))</f>
        <v/>
      </c>
    </row>
    <row r="123" spans="1:25" s="8" customFormat="1" ht="27.95" customHeight="1" x14ac:dyDescent="0.25">
      <c r="A123" s="56"/>
      <c r="B123" s="59"/>
      <c r="C123" s="59"/>
      <c r="D123" s="59"/>
      <c r="E123" s="59"/>
      <c r="F123" s="59"/>
      <c r="G123" s="59"/>
      <c r="H123" s="59"/>
      <c r="I123" s="43"/>
      <c r="J123" s="43"/>
      <c r="K123" s="9"/>
      <c r="L123" s="9"/>
      <c r="M123" s="49"/>
      <c r="N123" s="10"/>
      <c r="O123" s="10"/>
      <c r="P123" s="11"/>
      <c r="Q123" s="12"/>
      <c r="R123" s="12"/>
      <c r="S123" s="10"/>
      <c r="T123" s="10"/>
      <c r="U123" s="62"/>
      <c r="V123" s="96"/>
      <c r="W123" s="96"/>
      <c r="X123" s="99"/>
      <c r="Y123" s="30" t="str">
        <f>IF(TRIM(L123)="","",IF(AND(P123="SI", G122="CUARTO NIVEL PHD"),1.5,IF(AND(P123="SI",G122="CUARTO NIVEL MAESTRIA"),1,0)))</f>
        <v/>
      </c>
    </row>
    <row r="124" spans="1:25" s="8" customFormat="1" ht="27.95" customHeight="1" x14ac:dyDescent="0.25">
      <c r="A124" s="56"/>
      <c r="B124" s="59"/>
      <c r="C124" s="59"/>
      <c r="D124" s="59"/>
      <c r="E124" s="59"/>
      <c r="F124" s="59"/>
      <c r="G124" s="59"/>
      <c r="H124" s="59"/>
      <c r="I124" s="43"/>
      <c r="J124" s="43"/>
      <c r="K124" s="13"/>
      <c r="L124" s="13"/>
      <c r="M124" s="50"/>
      <c r="N124" s="10"/>
      <c r="O124" s="10"/>
      <c r="P124" s="14"/>
      <c r="Q124" s="15"/>
      <c r="R124" s="15"/>
      <c r="S124" s="16"/>
      <c r="T124" s="16"/>
      <c r="U124" s="62"/>
      <c r="V124" s="96"/>
      <c r="W124" s="96"/>
      <c r="X124" s="99"/>
      <c r="Y124" s="30" t="str">
        <f>IF(TRIM(L124)="","",IF(AND(P124="SI", G122="CUARTO NIVEL PHD"),1.5,IF(AND(P124="SI",G122="CUARTO NIVEL MAESTRIA"),1,0)))</f>
        <v/>
      </c>
    </row>
    <row r="125" spans="1:25" s="8" customFormat="1" ht="27.95" customHeight="1" x14ac:dyDescent="0.25">
      <c r="A125" s="56"/>
      <c r="B125" s="59"/>
      <c r="C125" s="59"/>
      <c r="D125" s="59"/>
      <c r="E125" s="59"/>
      <c r="F125" s="59"/>
      <c r="G125" s="59"/>
      <c r="H125" s="59"/>
      <c r="I125" s="44"/>
      <c r="J125" s="43"/>
      <c r="K125" s="13"/>
      <c r="L125" s="13"/>
      <c r="M125" s="50"/>
      <c r="N125" s="10" t="str">
        <f>IF(TRIM(M125)="","",LOOKUP(M125,Datos!$L$8:$L$33,Datos!$J$8:$J$33))</f>
        <v/>
      </c>
      <c r="O125" s="10" t="str">
        <f>IF(TRIM(M125)="","",LOOKUP(M125, Datos!$L$8:$L$33,Datos!$K$8:$K$33))</f>
        <v/>
      </c>
      <c r="P125" s="14"/>
      <c r="Q125" s="15"/>
      <c r="R125" s="15"/>
      <c r="S125" s="16"/>
      <c r="T125" s="16"/>
      <c r="U125" s="62"/>
      <c r="V125" s="96"/>
      <c r="W125" s="96"/>
      <c r="X125" s="99"/>
      <c r="Y125" s="30" t="str">
        <f>IF(TRIM(L125)="","",IF(AND(P125="SI", G122="CUARTO NIVEL PHD"),1.5,IF(AND(P125="SI",G122="CUARTO NIVEL MAESTRIA"),1,0)))</f>
        <v/>
      </c>
    </row>
    <row r="126" spans="1:25" s="8" customFormat="1" ht="27.95" customHeight="1" thickBot="1" x14ac:dyDescent="0.3">
      <c r="A126" s="57"/>
      <c r="B126" s="60"/>
      <c r="C126" s="60"/>
      <c r="D126" s="60"/>
      <c r="E126" s="60"/>
      <c r="F126" s="60"/>
      <c r="G126" s="60"/>
      <c r="H126" s="60"/>
      <c r="I126" s="54"/>
      <c r="J126" s="54"/>
      <c r="K126" s="17"/>
      <c r="L126" s="17"/>
      <c r="M126" s="51"/>
      <c r="N126" s="18" t="str">
        <f>IF(TRIM(M126)="","",LOOKUP(M126,Datos!$L$8:$L$33,Datos!$J$8:$J$33))</f>
        <v/>
      </c>
      <c r="O126" s="18" t="str">
        <f>IF(TRIM(M126)="","",LOOKUP(M126, Datos!$L$8:$L$33,Datos!$K$8:$K$33))</f>
        <v/>
      </c>
      <c r="P126" s="19"/>
      <c r="Q126" s="20"/>
      <c r="R126" s="20"/>
      <c r="S126" s="18"/>
      <c r="T126" s="18"/>
      <c r="U126" s="63"/>
      <c r="V126" s="97"/>
      <c r="W126" s="97"/>
      <c r="X126" s="100"/>
      <c r="Y126" s="31" t="str">
        <f>IF(TRIM(L126)="","",IF(AND(P126="SI", G122="CUARTO NIVEL PHD"),1.5,IF(AND(P126="SI",G122="CUARTO NIVEL MAESTRIA"),1,0)))</f>
        <v/>
      </c>
    </row>
    <row r="127" spans="1:25" s="8" customFormat="1" ht="27.95" customHeight="1" x14ac:dyDescent="0.25">
      <c r="A127" s="55" t="s">
        <v>119</v>
      </c>
      <c r="B127" s="58"/>
      <c r="C127" s="58"/>
      <c r="D127" s="58"/>
      <c r="E127" s="58"/>
      <c r="F127" s="58"/>
      <c r="G127" s="58"/>
      <c r="H127" s="58"/>
      <c r="I127" s="42"/>
      <c r="J127" s="42"/>
      <c r="K127" s="3"/>
      <c r="L127" s="3"/>
      <c r="M127" s="48"/>
      <c r="N127" s="4"/>
      <c r="O127" s="4"/>
      <c r="P127" s="5"/>
      <c r="Q127" s="6"/>
      <c r="R127" s="6"/>
      <c r="S127" s="7"/>
      <c r="T127" s="7"/>
      <c r="U127" s="61">
        <f>SUM(T127:T131)</f>
        <v>0</v>
      </c>
      <c r="V127" s="95"/>
      <c r="W127" s="95"/>
      <c r="X127" s="98" t="e">
        <f>IF((SUMIF(Y127:Y131,"0",T127:T131)/SUM(T127:T131) &gt;0.5),"NO","SI")</f>
        <v>#DIV/0!</v>
      </c>
      <c r="Y127" s="29" t="str">
        <f>IF(TRIM(L127)="","",IF(AND(P127="SI", G127="CUARTO NIVEL PHD"),1.5,IF(AND(P127="SI",G127="CUARTO NIVEL MAESTRIA"),1,0)))</f>
        <v/>
      </c>
    </row>
    <row r="128" spans="1:25" s="8" customFormat="1" ht="27.95" customHeight="1" x14ac:dyDescent="0.25">
      <c r="A128" s="56"/>
      <c r="B128" s="59"/>
      <c r="C128" s="59"/>
      <c r="D128" s="59"/>
      <c r="E128" s="59"/>
      <c r="F128" s="59"/>
      <c r="G128" s="59"/>
      <c r="H128" s="59"/>
      <c r="I128" s="43"/>
      <c r="J128" s="43"/>
      <c r="K128" s="9"/>
      <c r="L128" s="9"/>
      <c r="M128" s="49"/>
      <c r="N128" s="10"/>
      <c r="O128" s="10"/>
      <c r="P128" s="11"/>
      <c r="Q128" s="12"/>
      <c r="R128" s="12"/>
      <c r="S128" s="10"/>
      <c r="T128" s="10"/>
      <c r="U128" s="62"/>
      <c r="V128" s="96"/>
      <c r="W128" s="96"/>
      <c r="X128" s="99"/>
      <c r="Y128" s="30" t="str">
        <f>IF(TRIM(L128)="","",IF(AND(P128="SI", G127="CUARTO NIVEL PHD"),1.5,IF(AND(P128="SI",G127="CUARTO NIVEL MAESTRIA"),1,0)))</f>
        <v/>
      </c>
    </row>
    <row r="129" spans="1:25" s="8" customFormat="1" ht="27.95" customHeight="1" x14ac:dyDescent="0.25">
      <c r="A129" s="56"/>
      <c r="B129" s="59"/>
      <c r="C129" s="59"/>
      <c r="D129" s="59"/>
      <c r="E129" s="59"/>
      <c r="F129" s="59"/>
      <c r="G129" s="59"/>
      <c r="H129" s="59"/>
      <c r="I129" s="43"/>
      <c r="J129" s="43"/>
      <c r="K129" s="13"/>
      <c r="L129" s="13"/>
      <c r="M129" s="50"/>
      <c r="N129" s="10"/>
      <c r="O129" s="10"/>
      <c r="P129" s="14"/>
      <c r="Q129" s="15"/>
      <c r="R129" s="15"/>
      <c r="S129" s="16"/>
      <c r="T129" s="16"/>
      <c r="U129" s="62"/>
      <c r="V129" s="96"/>
      <c r="W129" s="96"/>
      <c r="X129" s="99"/>
      <c r="Y129" s="30" t="str">
        <f>IF(TRIM(L129)="","",IF(AND(P129="SI", G127="CUARTO NIVEL PHD"),1.5,IF(AND(P129="SI",G127="CUARTO NIVEL MAESTRIA"),1,0)))</f>
        <v/>
      </c>
    </row>
    <row r="130" spans="1:25" s="8" customFormat="1" ht="27.95" customHeight="1" x14ac:dyDescent="0.25">
      <c r="A130" s="56"/>
      <c r="B130" s="59"/>
      <c r="C130" s="59"/>
      <c r="D130" s="59"/>
      <c r="E130" s="59"/>
      <c r="F130" s="59"/>
      <c r="G130" s="59"/>
      <c r="H130" s="59"/>
      <c r="I130" s="44"/>
      <c r="J130" s="43"/>
      <c r="K130" s="13"/>
      <c r="L130" s="13"/>
      <c r="M130" s="50"/>
      <c r="N130" s="10" t="str">
        <f>IF(TRIM(M130)="","",LOOKUP(M130,Datos!$L$8:$L$33,Datos!$J$8:$J$33))</f>
        <v/>
      </c>
      <c r="O130" s="10" t="str">
        <f>IF(TRIM(M130)="","",LOOKUP(M130, Datos!$L$8:$L$33,Datos!$K$8:$K$33))</f>
        <v/>
      </c>
      <c r="P130" s="14"/>
      <c r="Q130" s="15"/>
      <c r="R130" s="15"/>
      <c r="S130" s="16"/>
      <c r="T130" s="16"/>
      <c r="U130" s="62"/>
      <c r="V130" s="96"/>
      <c r="W130" s="96"/>
      <c r="X130" s="99"/>
      <c r="Y130" s="30" t="str">
        <f>IF(TRIM(L130)="","",IF(AND(P130="SI", G127="CUARTO NIVEL PHD"),1.5,IF(AND(P130="SI",G127="CUARTO NIVEL MAESTRIA"),1,0)))</f>
        <v/>
      </c>
    </row>
    <row r="131" spans="1:25" s="8" customFormat="1" ht="27.95" customHeight="1" thickBot="1" x14ac:dyDescent="0.3">
      <c r="A131" s="57"/>
      <c r="B131" s="60"/>
      <c r="C131" s="60"/>
      <c r="D131" s="60"/>
      <c r="E131" s="60"/>
      <c r="F131" s="60"/>
      <c r="G131" s="60"/>
      <c r="H131" s="60"/>
      <c r="I131" s="54"/>
      <c r="J131" s="54"/>
      <c r="K131" s="17"/>
      <c r="L131" s="17"/>
      <c r="M131" s="51"/>
      <c r="N131" s="18" t="str">
        <f>IF(TRIM(M131)="","",LOOKUP(M131,Datos!$L$8:$L$33,Datos!$J$8:$J$33))</f>
        <v/>
      </c>
      <c r="O131" s="18" t="str">
        <f>IF(TRIM(M131)="","",LOOKUP(M131, Datos!$L$8:$L$33,Datos!$K$8:$K$33))</f>
        <v/>
      </c>
      <c r="P131" s="19"/>
      <c r="Q131" s="20"/>
      <c r="R131" s="20"/>
      <c r="S131" s="18"/>
      <c r="T131" s="18"/>
      <c r="U131" s="63"/>
      <c r="V131" s="97"/>
      <c r="W131" s="97"/>
      <c r="X131" s="100"/>
      <c r="Y131" s="31" t="str">
        <f>IF(TRIM(L131)="","",IF(AND(P131="SI", G127="CUARTO NIVEL PHD"),1.5,IF(AND(P131="SI",G127="CUARTO NIVEL MAESTRIA"),1,0)))</f>
        <v/>
      </c>
    </row>
    <row r="132" spans="1:25" s="8" customFormat="1" ht="27.95" customHeight="1" x14ac:dyDescent="0.25">
      <c r="A132" s="55" t="s">
        <v>120</v>
      </c>
      <c r="B132" s="58"/>
      <c r="C132" s="58"/>
      <c r="D132" s="58"/>
      <c r="E132" s="58"/>
      <c r="F132" s="58"/>
      <c r="G132" s="58"/>
      <c r="H132" s="58"/>
      <c r="I132" s="42"/>
      <c r="J132" s="42"/>
      <c r="K132" s="3"/>
      <c r="L132" s="3"/>
      <c r="M132" s="48"/>
      <c r="N132" s="4"/>
      <c r="O132" s="4"/>
      <c r="P132" s="5"/>
      <c r="Q132" s="6"/>
      <c r="R132" s="6"/>
      <c r="S132" s="7"/>
      <c r="T132" s="7"/>
      <c r="U132" s="61">
        <f>SUM(T132:T136)</f>
        <v>0</v>
      </c>
      <c r="V132" s="95"/>
      <c r="W132" s="95"/>
      <c r="X132" s="98" t="e">
        <f>IF((SUMIF(Y132:Y136,"0",T132:T136)/SUM(T132:T136) &gt;0.5),"NO","SI")</f>
        <v>#DIV/0!</v>
      </c>
      <c r="Y132" s="29" t="str">
        <f>IF(TRIM(L132)="","",IF(AND(P132="SI", G132="CUARTO NIVEL PHD"),1.5,IF(AND(P132="SI",G132="CUARTO NIVEL MAESTRIA"),1,0)))</f>
        <v/>
      </c>
    </row>
    <row r="133" spans="1:25" s="8" customFormat="1" ht="27.95" customHeight="1" x14ac:dyDescent="0.25">
      <c r="A133" s="56"/>
      <c r="B133" s="59"/>
      <c r="C133" s="59"/>
      <c r="D133" s="59"/>
      <c r="E133" s="59"/>
      <c r="F133" s="59"/>
      <c r="G133" s="59"/>
      <c r="H133" s="59"/>
      <c r="I133" s="43"/>
      <c r="J133" s="43"/>
      <c r="K133" s="9"/>
      <c r="L133" s="9"/>
      <c r="M133" s="49"/>
      <c r="N133" s="10"/>
      <c r="O133" s="10"/>
      <c r="P133" s="11"/>
      <c r="Q133" s="12"/>
      <c r="R133" s="12"/>
      <c r="S133" s="10"/>
      <c r="T133" s="10"/>
      <c r="U133" s="62"/>
      <c r="V133" s="96"/>
      <c r="W133" s="96"/>
      <c r="X133" s="99"/>
      <c r="Y133" s="30" t="str">
        <f>IF(TRIM(L133)="","",IF(AND(P133="SI", G132="CUARTO NIVEL PHD"),1.5,IF(AND(P133="SI",G132="CUARTO NIVEL MAESTRIA"),1,0)))</f>
        <v/>
      </c>
    </row>
    <row r="134" spans="1:25" s="8" customFormat="1" ht="27.95" customHeight="1" x14ac:dyDescent="0.25">
      <c r="A134" s="56"/>
      <c r="B134" s="59"/>
      <c r="C134" s="59"/>
      <c r="D134" s="59"/>
      <c r="E134" s="59"/>
      <c r="F134" s="59"/>
      <c r="G134" s="59"/>
      <c r="H134" s="59"/>
      <c r="I134" s="43"/>
      <c r="J134" s="43"/>
      <c r="K134" s="13"/>
      <c r="L134" s="13"/>
      <c r="M134" s="50"/>
      <c r="N134" s="10"/>
      <c r="O134" s="10"/>
      <c r="P134" s="14"/>
      <c r="Q134" s="15"/>
      <c r="R134" s="15"/>
      <c r="S134" s="16"/>
      <c r="T134" s="16"/>
      <c r="U134" s="62"/>
      <c r="V134" s="96"/>
      <c r="W134" s="96"/>
      <c r="X134" s="99"/>
      <c r="Y134" s="30" t="str">
        <f>IF(TRIM(L134)="","",IF(AND(P134="SI", G132="CUARTO NIVEL PHD"),1.5,IF(AND(P134="SI",G132="CUARTO NIVEL MAESTRIA"),1,0)))</f>
        <v/>
      </c>
    </row>
    <row r="135" spans="1:25" s="8" customFormat="1" ht="27.95" customHeight="1" x14ac:dyDescent="0.25">
      <c r="A135" s="56"/>
      <c r="B135" s="59"/>
      <c r="C135" s="59"/>
      <c r="D135" s="59"/>
      <c r="E135" s="59"/>
      <c r="F135" s="59"/>
      <c r="G135" s="59"/>
      <c r="H135" s="59"/>
      <c r="I135" s="44"/>
      <c r="J135" s="43"/>
      <c r="K135" s="13"/>
      <c r="L135" s="13"/>
      <c r="M135" s="50"/>
      <c r="N135" s="10" t="str">
        <f>IF(TRIM(M135)="","",LOOKUP(M135,Datos!$L$8:$L$33,Datos!$J$8:$J$33))</f>
        <v/>
      </c>
      <c r="O135" s="10" t="str">
        <f>IF(TRIM(M135)="","",LOOKUP(M135, Datos!$L$8:$L$33,Datos!$K$8:$K$33))</f>
        <v/>
      </c>
      <c r="P135" s="14"/>
      <c r="Q135" s="15"/>
      <c r="R135" s="15"/>
      <c r="S135" s="16"/>
      <c r="T135" s="16"/>
      <c r="U135" s="62"/>
      <c r="V135" s="96"/>
      <c r="W135" s="96"/>
      <c r="X135" s="99"/>
      <c r="Y135" s="30" t="str">
        <f>IF(TRIM(L135)="","",IF(AND(P135="SI", G132="CUARTO NIVEL PHD"),1.5,IF(AND(P135="SI",G132="CUARTO NIVEL MAESTRIA"),1,0)))</f>
        <v/>
      </c>
    </row>
    <row r="136" spans="1:25" s="8" customFormat="1" ht="27.95" customHeight="1" thickBot="1" x14ac:dyDescent="0.3">
      <c r="A136" s="57"/>
      <c r="B136" s="60"/>
      <c r="C136" s="60"/>
      <c r="D136" s="60"/>
      <c r="E136" s="60"/>
      <c r="F136" s="60"/>
      <c r="G136" s="60"/>
      <c r="H136" s="60"/>
      <c r="I136" s="54"/>
      <c r="J136" s="54"/>
      <c r="K136" s="17"/>
      <c r="L136" s="17"/>
      <c r="M136" s="51"/>
      <c r="N136" s="18" t="str">
        <f>IF(TRIM(M136)="","",LOOKUP(M136,Datos!$L$8:$L$33,Datos!$J$8:$J$33))</f>
        <v/>
      </c>
      <c r="O136" s="18" t="str">
        <f>IF(TRIM(M136)="","",LOOKUP(M136, Datos!$L$8:$L$33,Datos!$K$8:$K$33))</f>
        <v/>
      </c>
      <c r="P136" s="19"/>
      <c r="Q136" s="20"/>
      <c r="R136" s="20"/>
      <c r="S136" s="18"/>
      <c r="T136" s="18"/>
      <c r="U136" s="63"/>
      <c r="V136" s="97"/>
      <c r="W136" s="97"/>
      <c r="X136" s="100"/>
      <c r="Y136" s="31" t="str">
        <f>IF(TRIM(L136)="","",IF(AND(P136="SI", G132="CUARTO NIVEL PHD"),1.5,IF(AND(P136="SI",G132="CUARTO NIVEL MAESTRIA"),1,0)))</f>
        <v/>
      </c>
    </row>
    <row r="137" spans="1:25" s="8" customFormat="1" ht="27.95" customHeight="1" x14ac:dyDescent="0.25">
      <c r="A137" s="55" t="s">
        <v>121</v>
      </c>
      <c r="B137" s="58"/>
      <c r="C137" s="58"/>
      <c r="D137" s="58"/>
      <c r="E137" s="58"/>
      <c r="F137" s="58"/>
      <c r="G137" s="58"/>
      <c r="H137" s="58"/>
      <c r="I137" s="42"/>
      <c r="J137" s="42"/>
      <c r="K137" s="3"/>
      <c r="L137" s="3"/>
      <c r="M137" s="48"/>
      <c r="N137" s="4"/>
      <c r="O137" s="4"/>
      <c r="P137" s="5"/>
      <c r="Q137" s="6"/>
      <c r="R137" s="6"/>
      <c r="S137" s="7"/>
      <c r="T137" s="7"/>
      <c r="U137" s="61">
        <f>SUM(T137:T141)</f>
        <v>0</v>
      </c>
      <c r="V137" s="95"/>
      <c r="W137" s="95"/>
      <c r="X137" s="98" t="e">
        <f>IF((SUMIF(Y137:Y141,"0",T137:T141)/SUM(T137:T141) &gt;0.5),"NO","SI")</f>
        <v>#DIV/0!</v>
      </c>
      <c r="Y137" s="29" t="str">
        <f>IF(TRIM(L137)="","",IF(AND(P137="SI", G137="CUARTO NIVEL PHD"),1.5,IF(AND(P137="SI",G137="CUARTO NIVEL MAESTRIA"),1,0)))</f>
        <v/>
      </c>
    </row>
    <row r="138" spans="1:25" s="8" customFormat="1" ht="27.95" customHeight="1" x14ac:dyDescent="0.25">
      <c r="A138" s="56"/>
      <c r="B138" s="59"/>
      <c r="C138" s="59"/>
      <c r="D138" s="59"/>
      <c r="E138" s="59"/>
      <c r="F138" s="59"/>
      <c r="G138" s="59"/>
      <c r="H138" s="59"/>
      <c r="I138" s="43"/>
      <c r="J138" s="43"/>
      <c r="K138" s="9"/>
      <c r="L138" s="9"/>
      <c r="M138" s="49"/>
      <c r="N138" s="10"/>
      <c r="O138" s="10"/>
      <c r="P138" s="11"/>
      <c r="Q138" s="12"/>
      <c r="R138" s="12"/>
      <c r="S138" s="10"/>
      <c r="T138" s="10"/>
      <c r="U138" s="62"/>
      <c r="V138" s="96"/>
      <c r="W138" s="96"/>
      <c r="X138" s="99"/>
      <c r="Y138" s="30" t="str">
        <f>IF(TRIM(L138)="","",IF(AND(P138="SI", G137="CUARTO NIVEL PHD"),1.5,IF(AND(P138="SI",G137="CUARTO NIVEL MAESTRIA"),1,0)))</f>
        <v/>
      </c>
    </row>
    <row r="139" spans="1:25" s="8" customFormat="1" ht="27.95" customHeight="1" x14ac:dyDescent="0.25">
      <c r="A139" s="56"/>
      <c r="B139" s="59"/>
      <c r="C139" s="59"/>
      <c r="D139" s="59"/>
      <c r="E139" s="59"/>
      <c r="F139" s="59"/>
      <c r="G139" s="59"/>
      <c r="H139" s="59"/>
      <c r="I139" s="43"/>
      <c r="J139" s="43"/>
      <c r="K139" s="13"/>
      <c r="L139" s="13"/>
      <c r="M139" s="50"/>
      <c r="N139" s="10"/>
      <c r="O139" s="10"/>
      <c r="P139" s="14"/>
      <c r="Q139" s="15"/>
      <c r="R139" s="15"/>
      <c r="S139" s="16"/>
      <c r="T139" s="16"/>
      <c r="U139" s="62"/>
      <c r="V139" s="96"/>
      <c r="W139" s="96"/>
      <c r="X139" s="99"/>
      <c r="Y139" s="30" t="str">
        <f>IF(TRIM(L139)="","",IF(AND(P139="SI", G137="CUARTO NIVEL PHD"),1.5,IF(AND(P139="SI",G137="CUARTO NIVEL MAESTRIA"),1,0)))</f>
        <v/>
      </c>
    </row>
    <row r="140" spans="1:25" s="8" customFormat="1" ht="27.95" customHeight="1" x14ac:dyDescent="0.25">
      <c r="A140" s="56"/>
      <c r="B140" s="59"/>
      <c r="C140" s="59"/>
      <c r="D140" s="59"/>
      <c r="E140" s="59"/>
      <c r="F140" s="59"/>
      <c r="G140" s="59"/>
      <c r="H140" s="59"/>
      <c r="I140" s="44"/>
      <c r="J140" s="43"/>
      <c r="K140" s="13"/>
      <c r="L140" s="13"/>
      <c r="M140" s="50"/>
      <c r="N140" s="10" t="str">
        <f>IF(TRIM(M140)="","",LOOKUP(M140,Datos!$L$8:$L$33,Datos!$J$8:$J$33))</f>
        <v/>
      </c>
      <c r="O140" s="10" t="str">
        <f>IF(TRIM(M140)="","",LOOKUP(M140, Datos!$L$8:$L$33,Datos!$K$8:$K$33))</f>
        <v/>
      </c>
      <c r="P140" s="14"/>
      <c r="Q140" s="15"/>
      <c r="R140" s="15"/>
      <c r="S140" s="16"/>
      <c r="T140" s="16"/>
      <c r="U140" s="62"/>
      <c r="V140" s="96"/>
      <c r="W140" s="96"/>
      <c r="X140" s="99"/>
      <c r="Y140" s="30" t="str">
        <f>IF(TRIM(L140)="","",IF(AND(P140="SI", G137="CUARTO NIVEL PHD"),1.5,IF(AND(P140="SI",G137="CUARTO NIVEL MAESTRIA"),1,0)))</f>
        <v/>
      </c>
    </row>
    <row r="141" spans="1:25" s="8" customFormat="1" ht="27.95" customHeight="1" thickBot="1" x14ac:dyDescent="0.3">
      <c r="A141" s="57"/>
      <c r="B141" s="60"/>
      <c r="C141" s="60"/>
      <c r="D141" s="60"/>
      <c r="E141" s="60"/>
      <c r="F141" s="60"/>
      <c r="G141" s="60"/>
      <c r="H141" s="60"/>
      <c r="I141" s="54"/>
      <c r="J141" s="54"/>
      <c r="K141" s="17"/>
      <c r="L141" s="17"/>
      <c r="M141" s="51"/>
      <c r="N141" s="18" t="str">
        <f>IF(TRIM(M141)="","",LOOKUP(M141,Datos!$L$8:$L$33,Datos!$J$8:$J$33))</f>
        <v/>
      </c>
      <c r="O141" s="18" t="str">
        <f>IF(TRIM(M141)="","",LOOKUP(M141, Datos!$L$8:$L$33,Datos!$K$8:$K$33))</f>
        <v/>
      </c>
      <c r="P141" s="19"/>
      <c r="Q141" s="20"/>
      <c r="R141" s="20"/>
      <c r="S141" s="18"/>
      <c r="T141" s="18"/>
      <c r="U141" s="63"/>
      <c r="V141" s="97"/>
      <c r="W141" s="97"/>
      <c r="X141" s="100"/>
      <c r="Y141" s="31" t="str">
        <f>IF(TRIM(L141)="","",IF(AND(P141="SI", G137="CUARTO NIVEL PHD"),1.5,IF(AND(P141="SI",G137="CUARTO NIVEL MAESTRIA"),1,0)))</f>
        <v/>
      </c>
    </row>
    <row r="142" spans="1:25" s="8" customFormat="1" ht="27.95" customHeight="1" x14ac:dyDescent="0.25">
      <c r="A142" s="55" t="s">
        <v>122</v>
      </c>
      <c r="B142" s="58"/>
      <c r="C142" s="58"/>
      <c r="D142" s="58"/>
      <c r="E142" s="58"/>
      <c r="F142" s="58"/>
      <c r="G142" s="58"/>
      <c r="H142" s="58"/>
      <c r="I142" s="42"/>
      <c r="J142" s="42"/>
      <c r="K142" s="3"/>
      <c r="L142" s="3"/>
      <c r="M142" s="48"/>
      <c r="N142" s="4"/>
      <c r="O142" s="4"/>
      <c r="P142" s="5"/>
      <c r="Q142" s="6"/>
      <c r="R142" s="6"/>
      <c r="S142" s="7"/>
      <c r="T142" s="7"/>
      <c r="U142" s="61">
        <f>SUM(T142:T146)</f>
        <v>0</v>
      </c>
      <c r="V142" s="95"/>
      <c r="W142" s="95"/>
      <c r="X142" s="98" t="e">
        <f>IF((SUMIF(Y142:Y146,"0",T142:T146)/SUM(T142:T146) &gt;0.5),"NO","SI")</f>
        <v>#DIV/0!</v>
      </c>
      <c r="Y142" s="29" t="str">
        <f>IF(TRIM(L142)="","",IF(AND(P142="SI", G142="CUARTO NIVEL PHD"),1.5,IF(AND(P142="SI",G142="CUARTO NIVEL MAESTRIA"),1,0)))</f>
        <v/>
      </c>
    </row>
    <row r="143" spans="1:25" s="8" customFormat="1" ht="27.95" customHeight="1" x14ac:dyDescent="0.25">
      <c r="A143" s="56"/>
      <c r="B143" s="59"/>
      <c r="C143" s="59"/>
      <c r="D143" s="59"/>
      <c r="E143" s="59"/>
      <c r="F143" s="59"/>
      <c r="G143" s="59"/>
      <c r="H143" s="59"/>
      <c r="I143" s="43"/>
      <c r="J143" s="43"/>
      <c r="K143" s="9"/>
      <c r="L143" s="9"/>
      <c r="M143" s="49"/>
      <c r="N143" s="10"/>
      <c r="O143" s="10"/>
      <c r="P143" s="11"/>
      <c r="Q143" s="12"/>
      <c r="R143" s="12"/>
      <c r="S143" s="10"/>
      <c r="T143" s="10"/>
      <c r="U143" s="62"/>
      <c r="V143" s="96"/>
      <c r="W143" s="96"/>
      <c r="X143" s="99"/>
      <c r="Y143" s="30" t="str">
        <f>IF(TRIM(L143)="","",IF(AND(P143="SI", G142="CUARTO NIVEL PHD"),1.5,IF(AND(P143="SI",G142="CUARTO NIVEL MAESTRIA"),1,0)))</f>
        <v/>
      </c>
    </row>
    <row r="144" spans="1:25" s="8" customFormat="1" ht="27.95" customHeight="1" x14ac:dyDescent="0.25">
      <c r="A144" s="56"/>
      <c r="B144" s="59"/>
      <c r="C144" s="59"/>
      <c r="D144" s="59"/>
      <c r="E144" s="59"/>
      <c r="F144" s="59"/>
      <c r="G144" s="59"/>
      <c r="H144" s="59"/>
      <c r="I144" s="43"/>
      <c r="J144" s="43"/>
      <c r="K144" s="13"/>
      <c r="L144" s="13"/>
      <c r="M144" s="50"/>
      <c r="N144" s="10"/>
      <c r="O144" s="10"/>
      <c r="P144" s="14"/>
      <c r="Q144" s="15"/>
      <c r="R144" s="15"/>
      <c r="S144" s="16"/>
      <c r="T144" s="16"/>
      <c r="U144" s="62"/>
      <c r="V144" s="96"/>
      <c r="W144" s="96"/>
      <c r="X144" s="99"/>
      <c r="Y144" s="30" t="str">
        <f>IF(TRIM(L144)="","",IF(AND(P144="SI", G142="CUARTO NIVEL PHD"),1.5,IF(AND(P144="SI",G142="CUARTO NIVEL MAESTRIA"),1,0)))</f>
        <v/>
      </c>
    </row>
    <row r="145" spans="1:25" s="8" customFormat="1" ht="27.95" customHeight="1" x14ac:dyDescent="0.25">
      <c r="A145" s="56"/>
      <c r="B145" s="59"/>
      <c r="C145" s="59"/>
      <c r="D145" s="59"/>
      <c r="E145" s="59"/>
      <c r="F145" s="59"/>
      <c r="G145" s="59"/>
      <c r="H145" s="59"/>
      <c r="I145" s="44"/>
      <c r="J145" s="43"/>
      <c r="K145" s="13"/>
      <c r="L145" s="13"/>
      <c r="M145" s="50"/>
      <c r="N145" s="10" t="str">
        <f>IF(TRIM(M145)="","",LOOKUP(M145,Datos!$L$8:$L$33,Datos!$J$8:$J$33))</f>
        <v/>
      </c>
      <c r="O145" s="10" t="str">
        <f>IF(TRIM(M145)="","",LOOKUP(M145, Datos!$L$8:$L$33,Datos!$K$8:$K$33))</f>
        <v/>
      </c>
      <c r="P145" s="14"/>
      <c r="Q145" s="15"/>
      <c r="R145" s="15"/>
      <c r="S145" s="16"/>
      <c r="T145" s="16"/>
      <c r="U145" s="62"/>
      <c r="V145" s="96"/>
      <c r="W145" s="96"/>
      <c r="X145" s="99"/>
      <c r="Y145" s="30" t="str">
        <f>IF(TRIM(L145)="","",IF(AND(P145="SI", G142="CUARTO NIVEL PHD"),1.5,IF(AND(P145="SI",G142="CUARTO NIVEL MAESTRIA"),1,0)))</f>
        <v/>
      </c>
    </row>
    <row r="146" spans="1:25" s="8" customFormat="1" ht="27.95" customHeight="1" thickBot="1" x14ac:dyDescent="0.3">
      <c r="A146" s="57"/>
      <c r="B146" s="60"/>
      <c r="C146" s="60"/>
      <c r="D146" s="60"/>
      <c r="E146" s="60"/>
      <c r="F146" s="60"/>
      <c r="G146" s="60"/>
      <c r="H146" s="60"/>
      <c r="I146" s="54"/>
      <c r="J146" s="54"/>
      <c r="K146" s="17"/>
      <c r="L146" s="17"/>
      <c r="M146" s="51"/>
      <c r="N146" s="18" t="str">
        <f>IF(TRIM(M146)="","",LOOKUP(M146,Datos!$L$8:$L$33,Datos!$J$8:$J$33))</f>
        <v/>
      </c>
      <c r="O146" s="18" t="str">
        <f>IF(TRIM(M146)="","",LOOKUP(M146, Datos!$L$8:$L$33,Datos!$K$8:$K$33))</f>
        <v/>
      </c>
      <c r="P146" s="19"/>
      <c r="Q146" s="20"/>
      <c r="R146" s="20"/>
      <c r="S146" s="18"/>
      <c r="T146" s="18"/>
      <c r="U146" s="63"/>
      <c r="V146" s="97"/>
      <c r="W146" s="97"/>
      <c r="X146" s="100"/>
      <c r="Y146" s="31" t="str">
        <f>IF(TRIM(L146)="","",IF(AND(P146="SI", G142="CUARTO NIVEL PHD"),1.5,IF(AND(P146="SI",G142="CUARTO NIVEL MAESTRIA"),1,0)))</f>
        <v/>
      </c>
    </row>
    <row r="147" spans="1:25" s="8" customFormat="1" ht="27.95" customHeight="1" x14ac:dyDescent="0.25">
      <c r="A147" s="55" t="s">
        <v>123</v>
      </c>
      <c r="B147" s="58"/>
      <c r="C147" s="58"/>
      <c r="D147" s="58"/>
      <c r="E147" s="58"/>
      <c r="F147" s="58"/>
      <c r="G147" s="58"/>
      <c r="H147" s="58"/>
      <c r="I147" s="42"/>
      <c r="J147" s="42"/>
      <c r="K147" s="3"/>
      <c r="L147" s="3"/>
      <c r="M147" s="48"/>
      <c r="N147" s="4"/>
      <c r="O147" s="4"/>
      <c r="P147" s="5"/>
      <c r="Q147" s="6"/>
      <c r="R147" s="6"/>
      <c r="S147" s="7"/>
      <c r="T147" s="7"/>
      <c r="U147" s="61">
        <f>SUM(T147:T151)</f>
        <v>0</v>
      </c>
      <c r="V147" s="95"/>
      <c r="W147" s="95"/>
      <c r="X147" s="98" t="e">
        <f>IF((SUMIF(Y147:Y151,"0",T147:T151)/SUM(T147:T151) &gt;0.5),"NO","SI")</f>
        <v>#DIV/0!</v>
      </c>
      <c r="Y147" s="29" t="str">
        <f>IF(TRIM(L147)="","",IF(AND(P147="SI", G147="CUARTO NIVEL PHD"),1.5,IF(AND(P147="SI",G147="CUARTO NIVEL MAESTRIA"),1,0)))</f>
        <v/>
      </c>
    </row>
    <row r="148" spans="1:25" s="8" customFormat="1" ht="27.95" customHeight="1" x14ac:dyDescent="0.25">
      <c r="A148" s="56"/>
      <c r="B148" s="59"/>
      <c r="C148" s="59"/>
      <c r="D148" s="59"/>
      <c r="E148" s="59"/>
      <c r="F148" s="59"/>
      <c r="G148" s="59"/>
      <c r="H148" s="59"/>
      <c r="I148" s="43"/>
      <c r="J148" s="43"/>
      <c r="K148" s="9"/>
      <c r="L148" s="9"/>
      <c r="M148" s="49"/>
      <c r="N148" s="10"/>
      <c r="O148" s="10"/>
      <c r="P148" s="11"/>
      <c r="Q148" s="12"/>
      <c r="R148" s="12"/>
      <c r="S148" s="10"/>
      <c r="T148" s="10"/>
      <c r="U148" s="62"/>
      <c r="V148" s="96"/>
      <c r="W148" s="96"/>
      <c r="X148" s="99"/>
      <c r="Y148" s="30" t="str">
        <f>IF(TRIM(L148)="","",IF(AND(P148="SI", G147="CUARTO NIVEL PHD"),1.5,IF(AND(P148="SI",G147="CUARTO NIVEL MAESTRIA"),1,0)))</f>
        <v/>
      </c>
    </row>
    <row r="149" spans="1:25" s="8" customFormat="1" ht="27.95" customHeight="1" x14ac:dyDescent="0.25">
      <c r="A149" s="56"/>
      <c r="B149" s="59"/>
      <c r="C149" s="59"/>
      <c r="D149" s="59"/>
      <c r="E149" s="59"/>
      <c r="F149" s="59"/>
      <c r="G149" s="59"/>
      <c r="H149" s="59"/>
      <c r="I149" s="43"/>
      <c r="J149" s="43"/>
      <c r="K149" s="13"/>
      <c r="L149" s="13"/>
      <c r="M149" s="50"/>
      <c r="N149" s="10"/>
      <c r="O149" s="10"/>
      <c r="P149" s="14"/>
      <c r="Q149" s="15"/>
      <c r="R149" s="15"/>
      <c r="S149" s="16"/>
      <c r="T149" s="16"/>
      <c r="U149" s="62"/>
      <c r="V149" s="96"/>
      <c r="W149" s="96"/>
      <c r="X149" s="99"/>
      <c r="Y149" s="30" t="str">
        <f>IF(TRIM(L149)="","",IF(AND(P149="SI", G147="CUARTO NIVEL PHD"),1.5,IF(AND(P149="SI",G147="CUARTO NIVEL MAESTRIA"),1,0)))</f>
        <v/>
      </c>
    </row>
    <row r="150" spans="1:25" s="8" customFormat="1" ht="27.95" customHeight="1" x14ac:dyDescent="0.25">
      <c r="A150" s="56"/>
      <c r="B150" s="59"/>
      <c r="C150" s="59"/>
      <c r="D150" s="59"/>
      <c r="E150" s="59"/>
      <c r="F150" s="59"/>
      <c r="G150" s="59"/>
      <c r="H150" s="59"/>
      <c r="I150" s="44"/>
      <c r="J150" s="43"/>
      <c r="K150" s="13"/>
      <c r="L150" s="13"/>
      <c r="M150" s="50"/>
      <c r="N150" s="10" t="str">
        <f>IF(TRIM(M150)="","",LOOKUP(M150,Datos!$L$8:$L$33,Datos!$J$8:$J$33))</f>
        <v/>
      </c>
      <c r="O150" s="10" t="str">
        <f>IF(TRIM(M150)="","",LOOKUP(M150, Datos!$L$8:$L$33,Datos!$K$8:$K$33))</f>
        <v/>
      </c>
      <c r="P150" s="14"/>
      <c r="Q150" s="15"/>
      <c r="R150" s="15"/>
      <c r="S150" s="16"/>
      <c r="T150" s="16"/>
      <c r="U150" s="62"/>
      <c r="V150" s="96"/>
      <c r="W150" s="96"/>
      <c r="X150" s="99"/>
      <c r="Y150" s="30" t="str">
        <f>IF(TRIM(L150)="","",IF(AND(P150="SI", G147="CUARTO NIVEL PHD"),1.5,IF(AND(P150="SI",G147="CUARTO NIVEL MAESTRIA"),1,0)))</f>
        <v/>
      </c>
    </row>
    <row r="151" spans="1:25" s="8" customFormat="1" ht="27.95" customHeight="1" thickBot="1" x14ac:dyDescent="0.3">
      <c r="A151" s="57"/>
      <c r="B151" s="60"/>
      <c r="C151" s="60"/>
      <c r="D151" s="60"/>
      <c r="E151" s="60"/>
      <c r="F151" s="60"/>
      <c r="G151" s="60"/>
      <c r="H151" s="60"/>
      <c r="I151" s="54"/>
      <c r="J151" s="54"/>
      <c r="K151" s="17"/>
      <c r="L151" s="17"/>
      <c r="M151" s="51"/>
      <c r="N151" s="18" t="str">
        <f>IF(TRIM(M151)="","",LOOKUP(M151,Datos!$L$8:$L$33,Datos!$J$8:$J$33))</f>
        <v/>
      </c>
      <c r="O151" s="18" t="str">
        <f>IF(TRIM(M151)="","",LOOKUP(M151, Datos!$L$8:$L$33,Datos!$K$8:$K$33))</f>
        <v/>
      </c>
      <c r="P151" s="19"/>
      <c r="Q151" s="20"/>
      <c r="R151" s="20"/>
      <c r="S151" s="18"/>
      <c r="T151" s="18"/>
      <c r="U151" s="63"/>
      <c r="V151" s="97"/>
      <c r="W151" s="97"/>
      <c r="X151" s="100"/>
      <c r="Y151" s="31" t="str">
        <f>IF(TRIM(L151)="","",IF(AND(P151="SI", G147="CUARTO NIVEL PHD"),1.5,IF(AND(P151="SI",G147="CUARTO NIVEL MAESTRIA"),1,0)))</f>
        <v/>
      </c>
    </row>
    <row r="152" spans="1:25" s="8" customFormat="1" ht="27.95" customHeight="1" x14ac:dyDescent="0.25">
      <c r="A152" s="55" t="s">
        <v>124</v>
      </c>
      <c r="B152" s="58"/>
      <c r="C152" s="58"/>
      <c r="D152" s="58"/>
      <c r="E152" s="58"/>
      <c r="F152" s="58"/>
      <c r="G152" s="58"/>
      <c r="H152" s="58"/>
      <c r="I152" s="42"/>
      <c r="J152" s="42"/>
      <c r="K152" s="3"/>
      <c r="L152" s="3"/>
      <c r="M152" s="48"/>
      <c r="N152" s="4"/>
      <c r="O152" s="4"/>
      <c r="P152" s="5"/>
      <c r="Q152" s="6"/>
      <c r="R152" s="6"/>
      <c r="S152" s="7"/>
      <c r="T152" s="7"/>
      <c r="U152" s="61">
        <f>SUM(T152:T156)</f>
        <v>0</v>
      </c>
      <c r="V152" s="95"/>
      <c r="W152" s="95"/>
      <c r="X152" s="98" t="e">
        <f>IF((SUMIF(Y152:Y156,"0",T152:T156)/SUM(T152:T156) &gt;0.5),"NO","SI")</f>
        <v>#DIV/0!</v>
      </c>
      <c r="Y152" s="29" t="str">
        <f>IF(TRIM(L152)="","",IF(AND(P152="SI", G152="CUARTO NIVEL PHD"),1.5,IF(AND(P152="SI",G152="CUARTO NIVEL MAESTRIA"),1,0)))</f>
        <v/>
      </c>
    </row>
    <row r="153" spans="1:25" s="8" customFormat="1" ht="27.95" customHeight="1" x14ac:dyDescent="0.25">
      <c r="A153" s="56"/>
      <c r="B153" s="59"/>
      <c r="C153" s="59"/>
      <c r="D153" s="59"/>
      <c r="E153" s="59"/>
      <c r="F153" s="59"/>
      <c r="G153" s="59"/>
      <c r="H153" s="59"/>
      <c r="I153" s="43"/>
      <c r="J153" s="43"/>
      <c r="K153" s="9"/>
      <c r="L153" s="9"/>
      <c r="M153" s="49"/>
      <c r="N153" s="10"/>
      <c r="O153" s="10"/>
      <c r="P153" s="11"/>
      <c r="Q153" s="12"/>
      <c r="R153" s="12"/>
      <c r="S153" s="10"/>
      <c r="T153" s="10"/>
      <c r="U153" s="62"/>
      <c r="V153" s="96"/>
      <c r="W153" s="96"/>
      <c r="X153" s="99"/>
      <c r="Y153" s="30" t="str">
        <f>IF(TRIM(L153)="","",IF(AND(P153="SI", G152="CUARTO NIVEL PHD"),1.5,IF(AND(P153="SI",G152="CUARTO NIVEL MAESTRIA"),1,0)))</f>
        <v/>
      </c>
    </row>
    <row r="154" spans="1:25" s="8" customFormat="1" ht="27.95" customHeight="1" x14ac:dyDescent="0.25">
      <c r="A154" s="56"/>
      <c r="B154" s="59"/>
      <c r="C154" s="59"/>
      <c r="D154" s="59"/>
      <c r="E154" s="59"/>
      <c r="F154" s="59"/>
      <c r="G154" s="59"/>
      <c r="H154" s="59"/>
      <c r="I154" s="43"/>
      <c r="J154" s="43"/>
      <c r="K154" s="13"/>
      <c r="L154" s="13"/>
      <c r="M154" s="50"/>
      <c r="N154" s="10"/>
      <c r="O154" s="10"/>
      <c r="P154" s="14"/>
      <c r="Q154" s="15"/>
      <c r="R154" s="15"/>
      <c r="S154" s="16"/>
      <c r="T154" s="16"/>
      <c r="U154" s="62"/>
      <c r="V154" s="96"/>
      <c r="W154" s="96"/>
      <c r="X154" s="99"/>
      <c r="Y154" s="30" t="str">
        <f>IF(TRIM(L154)="","",IF(AND(P154="SI", G152="CUARTO NIVEL PHD"),1.5,IF(AND(P154="SI",G152="CUARTO NIVEL MAESTRIA"),1,0)))</f>
        <v/>
      </c>
    </row>
    <row r="155" spans="1:25" s="8" customFormat="1" ht="27.95" customHeight="1" x14ac:dyDescent="0.25">
      <c r="A155" s="56"/>
      <c r="B155" s="59"/>
      <c r="C155" s="59"/>
      <c r="D155" s="59"/>
      <c r="E155" s="59"/>
      <c r="F155" s="59"/>
      <c r="G155" s="59"/>
      <c r="H155" s="59"/>
      <c r="I155" s="44"/>
      <c r="J155" s="43"/>
      <c r="K155" s="13"/>
      <c r="L155" s="13"/>
      <c r="M155" s="50"/>
      <c r="N155" s="10" t="str">
        <f>IF(TRIM(M155)="","",LOOKUP(M155,Datos!$L$8:$L$33,Datos!$J$8:$J$33))</f>
        <v/>
      </c>
      <c r="O155" s="10" t="str">
        <f>IF(TRIM(M155)="","",LOOKUP(M155, Datos!$L$8:$L$33,Datos!$K$8:$K$33))</f>
        <v/>
      </c>
      <c r="P155" s="14"/>
      <c r="Q155" s="15"/>
      <c r="R155" s="15"/>
      <c r="S155" s="16"/>
      <c r="T155" s="16"/>
      <c r="U155" s="62"/>
      <c r="V155" s="96"/>
      <c r="W155" s="96"/>
      <c r="X155" s="99"/>
      <c r="Y155" s="30" t="str">
        <f>IF(TRIM(L155)="","",IF(AND(P155="SI", G152="CUARTO NIVEL PHD"),1.5,IF(AND(P155="SI",G152="CUARTO NIVEL MAESTRIA"),1,0)))</f>
        <v/>
      </c>
    </row>
    <row r="156" spans="1:25" s="8" customFormat="1" ht="27.95" customHeight="1" thickBot="1" x14ac:dyDescent="0.3">
      <c r="A156" s="57"/>
      <c r="B156" s="60"/>
      <c r="C156" s="60"/>
      <c r="D156" s="60"/>
      <c r="E156" s="60"/>
      <c r="F156" s="60"/>
      <c r="G156" s="60"/>
      <c r="H156" s="60"/>
      <c r="I156" s="54"/>
      <c r="J156" s="54"/>
      <c r="K156" s="17"/>
      <c r="L156" s="17"/>
      <c r="M156" s="51"/>
      <c r="N156" s="18" t="str">
        <f>IF(TRIM(M156)="","",LOOKUP(M156,Datos!$L$8:$L$33,Datos!$J$8:$J$33))</f>
        <v/>
      </c>
      <c r="O156" s="18" t="str">
        <f>IF(TRIM(M156)="","",LOOKUP(M156, Datos!$L$8:$L$33,Datos!$K$8:$K$33))</f>
        <v/>
      </c>
      <c r="P156" s="19"/>
      <c r="Q156" s="20"/>
      <c r="R156" s="20"/>
      <c r="S156" s="18"/>
      <c r="T156" s="18"/>
      <c r="U156" s="63"/>
      <c r="V156" s="97"/>
      <c r="W156" s="97"/>
      <c r="X156" s="100"/>
      <c r="Y156" s="31" t="str">
        <f>IF(TRIM(L156)="","",IF(AND(P156="SI", G152="CUARTO NIVEL PHD"),1.5,IF(AND(P156="SI",G152="CUARTO NIVEL MAESTRIA"),1,0)))</f>
        <v/>
      </c>
    </row>
    <row r="157" spans="1:25" s="8" customFormat="1" ht="27.95" customHeight="1" x14ac:dyDescent="0.25">
      <c r="A157" s="55" t="s">
        <v>125</v>
      </c>
      <c r="B157" s="58"/>
      <c r="C157" s="58"/>
      <c r="D157" s="58"/>
      <c r="E157" s="58"/>
      <c r="F157" s="58"/>
      <c r="G157" s="58"/>
      <c r="H157" s="58"/>
      <c r="I157" s="42"/>
      <c r="J157" s="42"/>
      <c r="K157" s="3"/>
      <c r="L157" s="3"/>
      <c r="M157" s="48"/>
      <c r="N157" s="4"/>
      <c r="O157" s="4"/>
      <c r="P157" s="5"/>
      <c r="Q157" s="6"/>
      <c r="R157" s="6"/>
      <c r="S157" s="7"/>
      <c r="T157" s="7"/>
      <c r="U157" s="61">
        <f>SUM(T157:T161)</f>
        <v>0</v>
      </c>
      <c r="V157" s="95"/>
      <c r="W157" s="95"/>
      <c r="X157" s="98" t="e">
        <f>IF((SUMIF(Y157:Y161,"0",T157:T161)/SUM(T157:T161) &gt;0.5),"NO","SI")</f>
        <v>#DIV/0!</v>
      </c>
      <c r="Y157" s="29" t="str">
        <f>IF(TRIM(L157)="","",IF(AND(P157="SI", G157="CUARTO NIVEL PHD"),1.5,IF(AND(P157="SI",G157="CUARTO NIVEL MAESTRIA"),1,0)))</f>
        <v/>
      </c>
    </row>
    <row r="158" spans="1:25" s="8" customFormat="1" ht="27.95" customHeight="1" x14ac:dyDescent="0.25">
      <c r="A158" s="56"/>
      <c r="B158" s="59"/>
      <c r="C158" s="59"/>
      <c r="D158" s="59"/>
      <c r="E158" s="59"/>
      <c r="F158" s="59"/>
      <c r="G158" s="59"/>
      <c r="H158" s="59"/>
      <c r="I158" s="43"/>
      <c r="J158" s="43"/>
      <c r="K158" s="9"/>
      <c r="L158" s="9"/>
      <c r="M158" s="49"/>
      <c r="N158" s="10"/>
      <c r="O158" s="10"/>
      <c r="P158" s="11"/>
      <c r="Q158" s="12"/>
      <c r="R158" s="12"/>
      <c r="S158" s="10"/>
      <c r="T158" s="10"/>
      <c r="U158" s="62"/>
      <c r="V158" s="96"/>
      <c r="W158" s="96"/>
      <c r="X158" s="99"/>
      <c r="Y158" s="30" t="str">
        <f>IF(TRIM(L158)="","",IF(AND(P158="SI", G157="CUARTO NIVEL PHD"),1.5,IF(AND(P158="SI",G157="CUARTO NIVEL MAESTRIA"),1,0)))</f>
        <v/>
      </c>
    </row>
    <row r="159" spans="1:25" s="8" customFormat="1" ht="27.95" customHeight="1" x14ac:dyDescent="0.25">
      <c r="A159" s="56"/>
      <c r="B159" s="59"/>
      <c r="C159" s="59"/>
      <c r="D159" s="59"/>
      <c r="E159" s="59"/>
      <c r="F159" s="59"/>
      <c r="G159" s="59"/>
      <c r="H159" s="59"/>
      <c r="I159" s="43"/>
      <c r="J159" s="43"/>
      <c r="K159" s="13"/>
      <c r="L159" s="13"/>
      <c r="M159" s="50"/>
      <c r="N159" s="10"/>
      <c r="O159" s="10"/>
      <c r="P159" s="14"/>
      <c r="Q159" s="15"/>
      <c r="R159" s="15"/>
      <c r="S159" s="16"/>
      <c r="T159" s="16"/>
      <c r="U159" s="62"/>
      <c r="V159" s="96"/>
      <c r="W159" s="96"/>
      <c r="X159" s="99"/>
      <c r="Y159" s="30" t="str">
        <f>IF(TRIM(L159)="","",IF(AND(P159="SI", G157="CUARTO NIVEL PHD"),1.5,IF(AND(P159="SI",G157="CUARTO NIVEL MAESTRIA"),1,0)))</f>
        <v/>
      </c>
    </row>
    <row r="160" spans="1:25" s="8" customFormat="1" ht="27.95" customHeight="1" x14ac:dyDescent="0.25">
      <c r="A160" s="56"/>
      <c r="B160" s="59"/>
      <c r="C160" s="59"/>
      <c r="D160" s="59"/>
      <c r="E160" s="59"/>
      <c r="F160" s="59"/>
      <c r="G160" s="59"/>
      <c r="H160" s="59"/>
      <c r="I160" s="44"/>
      <c r="J160" s="43"/>
      <c r="K160" s="13"/>
      <c r="L160" s="13"/>
      <c r="M160" s="50"/>
      <c r="N160" s="10" t="str">
        <f>IF(TRIM(M160)="","",LOOKUP(M160,Datos!$L$8:$L$33,Datos!$J$8:$J$33))</f>
        <v/>
      </c>
      <c r="O160" s="10" t="str">
        <f>IF(TRIM(M160)="","",LOOKUP(M160, Datos!$L$8:$L$33,Datos!$K$8:$K$33))</f>
        <v/>
      </c>
      <c r="P160" s="14"/>
      <c r="Q160" s="15"/>
      <c r="R160" s="15"/>
      <c r="S160" s="16"/>
      <c r="T160" s="16"/>
      <c r="U160" s="62"/>
      <c r="V160" s="96"/>
      <c r="W160" s="96"/>
      <c r="X160" s="99"/>
      <c r="Y160" s="30" t="str">
        <f>IF(TRIM(L160)="","",IF(AND(P160="SI", G157="CUARTO NIVEL PHD"),1.5,IF(AND(P160="SI",G157="CUARTO NIVEL MAESTRIA"),1,0)))</f>
        <v/>
      </c>
    </row>
    <row r="161" spans="1:25" s="8" customFormat="1" ht="27.95" customHeight="1" thickBot="1" x14ac:dyDescent="0.3">
      <c r="A161" s="57"/>
      <c r="B161" s="60"/>
      <c r="C161" s="60"/>
      <c r="D161" s="60"/>
      <c r="E161" s="60"/>
      <c r="F161" s="60"/>
      <c r="G161" s="60"/>
      <c r="H161" s="60"/>
      <c r="I161" s="54"/>
      <c r="J161" s="54"/>
      <c r="K161" s="17"/>
      <c r="L161" s="17"/>
      <c r="M161" s="51"/>
      <c r="N161" s="18" t="str">
        <f>IF(TRIM(M161)="","",LOOKUP(M161,Datos!$L$8:$L$33,Datos!$J$8:$J$33))</f>
        <v/>
      </c>
      <c r="O161" s="18" t="str">
        <f>IF(TRIM(M161)="","",LOOKUP(M161, Datos!$L$8:$L$33,Datos!$K$8:$K$33))</f>
        <v/>
      </c>
      <c r="P161" s="19"/>
      <c r="Q161" s="20"/>
      <c r="R161" s="20"/>
      <c r="S161" s="18"/>
      <c r="T161" s="18"/>
      <c r="U161" s="63"/>
      <c r="V161" s="97"/>
      <c r="W161" s="97"/>
      <c r="X161" s="100"/>
      <c r="Y161" s="31" t="str">
        <f>IF(TRIM(L161)="","",IF(AND(P161="SI", G157="CUARTO NIVEL PHD"),1.5,IF(AND(P161="SI",G157="CUARTO NIVEL MAESTRIA"),1,0)))</f>
        <v/>
      </c>
    </row>
    <row r="162" spans="1:25" s="8" customFormat="1" ht="27.95" customHeight="1" x14ac:dyDescent="0.25">
      <c r="A162" s="55" t="s">
        <v>126</v>
      </c>
      <c r="B162" s="58"/>
      <c r="C162" s="58"/>
      <c r="D162" s="58"/>
      <c r="E162" s="58"/>
      <c r="F162" s="58"/>
      <c r="G162" s="58"/>
      <c r="H162" s="58"/>
      <c r="I162" s="42"/>
      <c r="J162" s="42"/>
      <c r="K162" s="3"/>
      <c r="L162" s="3"/>
      <c r="M162" s="48"/>
      <c r="N162" s="4"/>
      <c r="O162" s="4"/>
      <c r="P162" s="5"/>
      <c r="Q162" s="6"/>
      <c r="R162" s="6"/>
      <c r="S162" s="7"/>
      <c r="T162" s="7"/>
      <c r="U162" s="61">
        <f>SUM(T162:T166)</f>
        <v>0</v>
      </c>
      <c r="V162" s="95"/>
      <c r="W162" s="95"/>
      <c r="X162" s="98" t="e">
        <f>IF((SUMIF(Y162:Y166,"0",T162:T166)/SUM(T162:T166) &gt;0.5),"NO","SI")</f>
        <v>#DIV/0!</v>
      </c>
      <c r="Y162" s="29" t="str">
        <f>IF(TRIM(L162)="","",IF(AND(P162="SI", G162="CUARTO NIVEL PHD"),1.5,IF(AND(P162="SI",G162="CUARTO NIVEL MAESTRIA"),1,0)))</f>
        <v/>
      </c>
    </row>
    <row r="163" spans="1:25" s="8" customFormat="1" ht="27.95" customHeight="1" x14ac:dyDescent="0.25">
      <c r="A163" s="56"/>
      <c r="B163" s="59"/>
      <c r="C163" s="59"/>
      <c r="D163" s="59"/>
      <c r="E163" s="59"/>
      <c r="F163" s="59"/>
      <c r="G163" s="59"/>
      <c r="H163" s="59"/>
      <c r="I163" s="43"/>
      <c r="J163" s="43"/>
      <c r="K163" s="9"/>
      <c r="L163" s="9"/>
      <c r="M163" s="49"/>
      <c r="N163" s="10"/>
      <c r="O163" s="10"/>
      <c r="P163" s="11"/>
      <c r="Q163" s="12"/>
      <c r="R163" s="12"/>
      <c r="S163" s="10"/>
      <c r="T163" s="10"/>
      <c r="U163" s="62"/>
      <c r="V163" s="96"/>
      <c r="W163" s="96"/>
      <c r="X163" s="99"/>
      <c r="Y163" s="30" t="str">
        <f>IF(TRIM(L163)="","",IF(AND(P163="SI", G162="CUARTO NIVEL PHD"),1.5,IF(AND(P163="SI",G162="CUARTO NIVEL MAESTRIA"),1,0)))</f>
        <v/>
      </c>
    </row>
    <row r="164" spans="1:25" s="8" customFormat="1" ht="27.95" customHeight="1" x14ac:dyDescent="0.25">
      <c r="A164" s="56"/>
      <c r="B164" s="59"/>
      <c r="C164" s="59"/>
      <c r="D164" s="59"/>
      <c r="E164" s="59"/>
      <c r="F164" s="59"/>
      <c r="G164" s="59"/>
      <c r="H164" s="59"/>
      <c r="I164" s="43"/>
      <c r="J164" s="43"/>
      <c r="K164" s="13"/>
      <c r="L164" s="13"/>
      <c r="M164" s="50"/>
      <c r="N164" s="10"/>
      <c r="O164" s="10"/>
      <c r="P164" s="14"/>
      <c r="Q164" s="15"/>
      <c r="R164" s="15"/>
      <c r="S164" s="16"/>
      <c r="T164" s="16"/>
      <c r="U164" s="62"/>
      <c r="V164" s="96"/>
      <c r="W164" s="96"/>
      <c r="X164" s="99"/>
      <c r="Y164" s="30" t="str">
        <f>IF(TRIM(L164)="","",IF(AND(P164="SI", G162="CUARTO NIVEL PHD"),1.5,IF(AND(P164="SI",G162="CUARTO NIVEL MAESTRIA"),1,0)))</f>
        <v/>
      </c>
    </row>
    <row r="165" spans="1:25" s="8" customFormat="1" ht="27.95" customHeight="1" x14ac:dyDescent="0.25">
      <c r="A165" s="56"/>
      <c r="B165" s="59"/>
      <c r="C165" s="59"/>
      <c r="D165" s="59"/>
      <c r="E165" s="59"/>
      <c r="F165" s="59"/>
      <c r="G165" s="59"/>
      <c r="H165" s="59"/>
      <c r="I165" s="44"/>
      <c r="J165" s="43"/>
      <c r="K165" s="13"/>
      <c r="L165" s="13"/>
      <c r="M165" s="50"/>
      <c r="N165" s="10" t="str">
        <f>IF(TRIM(M165)="","",LOOKUP(M165,Datos!$L$8:$L$33,Datos!$J$8:$J$33))</f>
        <v/>
      </c>
      <c r="O165" s="10" t="str">
        <f>IF(TRIM(M165)="","",LOOKUP(M165, Datos!$L$8:$L$33,Datos!$K$8:$K$33))</f>
        <v/>
      </c>
      <c r="P165" s="14"/>
      <c r="Q165" s="15"/>
      <c r="R165" s="15"/>
      <c r="S165" s="16"/>
      <c r="T165" s="16"/>
      <c r="U165" s="62"/>
      <c r="V165" s="96"/>
      <c r="W165" s="96"/>
      <c r="X165" s="99"/>
      <c r="Y165" s="30" t="str">
        <f>IF(TRIM(L165)="","",IF(AND(P165="SI", G162="CUARTO NIVEL PHD"),1.5,IF(AND(P165="SI",G162="CUARTO NIVEL MAESTRIA"),1,0)))</f>
        <v/>
      </c>
    </row>
    <row r="166" spans="1:25" s="8" customFormat="1" ht="27.95" customHeight="1" thickBot="1" x14ac:dyDescent="0.3">
      <c r="A166" s="57"/>
      <c r="B166" s="60"/>
      <c r="C166" s="60"/>
      <c r="D166" s="60"/>
      <c r="E166" s="60"/>
      <c r="F166" s="60"/>
      <c r="G166" s="60"/>
      <c r="H166" s="60"/>
      <c r="I166" s="54"/>
      <c r="J166" s="54"/>
      <c r="K166" s="17"/>
      <c r="L166" s="17"/>
      <c r="M166" s="51"/>
      <c r="N166" s="18" t="str">
        <f>IF(TRIM(M166)="","",LOOKUP(M166,Datos!$L$8:$L$33,Datos!$J$8:$J$33))</f>
        <v/>
      </c>
      <c r="O166" s="18" t="str">
        <f>IF(TRIM(M166)="","",LOOKUP(M166, Datos!$L$8:$L$33,Datos!$K$8:$K$33))</f>
        <v/>
      </c>
      <c r="P166" s="19"/>
      <c r="Q166" s="20"/>
      <c r="R166" s="20"/>
      <c r="S166" s="18"/>
      <c r="T166" s="18"/>
      <c r="U166" s="63"/>
      <c r="V166" s="97"/>
      <c r="W166" s="97"/>
      <c r="X166" s="100"/>
      <c r="Y166" s="31" t="str">
        <f>IF(TRIM(L166)="","",IF(AND(P166="SI", G162="CUARTO NIVEL PHD"),1.5,IF(AND(P166="SI",G162="CUARTO NIVEL MAESTRIA"),1,0)))</f>
        <v/>
      </c>
    </row>
    <row r="167" spans="1:25" s="8" customFormat="1" ht="27.95" customHeight="1" x14ac:dyDescent="0.25">
      <c r="A167" s="55" t="s">
        <v>127</v>
      </c>
      <c r="B167" s="58"/>
      <c r="C167" s="58"/>
      <c r="D167" s="58"/>
      <c r="E167" s="58"/>
      <c r="F167" s="58"/>
      <c r="G167" s="58"/>
      <c r="H167" s="58"/>
      <c r="I167" s="42"/>
      <c r="J167" s="42"/>
      <c r="K167" s="3"/>
      <c r="L167" s="3"/>
      <c r="M167" s="48"/>
      <c r="N167" s="4"/>
      <c r="O167" s="4"/>
      <c r="P167" s="5"/>
      <c r="Q167" s="6"/>
      <c r="R167" s="6"/>
      <c r="S167" s="7"/>
      <c r="T167" s="7"/>
      <c r="U167" s="61">
        <f>SUM(T167:T171)</f>
        <v>0</v>
      </c>
      <c r="V167" s="95"/>
      <c r="W167" s="95"/>
      <c r="X167" s="98" t="e">
        <f>IF((SUMIF(Y167:Y171,"0",T167:T171)/SUM(T167:T171) &gt;0.5),"NO","SI")</f>
        <v>#DIV/0!</v>
      </c>
      <c r="Y167" s="29" t="str">
        <f>IF(TRIM(L167)="","",IF(AND(P167="SI", G167="CUARTO NIVEL PHD"),1.5,IF(AND(P167="SI",G167="CUARTO NIVEL MAESTRIA"),1,0)))</f>
        <v/>
      </c>
    </row>
    <row r="168" spans="1:25" s="8" customFormat="1" ht="27.95" customHeight="1" x14ac:dyDescent="0.25">
      <c r="A168" s="56"/>
      <c r="B168" s="59"/>
      <c r="C168" s="59"/>
      <c r="D168" s="59"/>
      <c r="E168" s="59"/>
      <c r="F168" s="59"/>
      <c r="G168" s="59"/>
      <c r="H168" s="59"/>
      <c r="I168" s="43"/>
      <c r="J168" s="43"/>
      <c r="K168" s="9"/>
      <c r="L168" s="9"/>
      <c r="M168" s="49"/>
      <c r="N168" s="10"/>
      <c r="O168" s="10"/>
      <c r="P168" s="11"/>
      <c r="Q168" s="12"/>
      <c r="R168" s="12"/>
      <c r="S168" s="10"/>
      <c r="T168" s="10"/>
      <c r="U168" s="62"/>
      <c r="V168" s="96"/>
      <c r="W168" s="96"/>
      <c r="X168" s="99"/>
      <c r="Y168" s="30" t="str">
        <f>IF(TRIM(L168)="","",IF(AND(P168="SI", G167="CUARTO NIVEL PHD"),1.5,IF(AND(P168="SI",G167="CUARTO NIVEL MAESTRIA"),1,0)))</f>
        <v/>
      </c>
    </row>
    <row r="169" spans="1:25" s="8" customFormat="1" ht="27.95" customHeight="1" x14ac:dyDescent="0.25">
      <c r="A169" s="56"/>
      <c r="B169" s="59"/>
      <c r="C169" s="59"/>
      <c r="D169" s="59"/>
      <c r="E169" s="59"/>
      <c r="F169" s="59"/>
      <c r="G169" s="59"/>
      <c r="H169" s="59"/>
      <c r="I169" s="43"/>
      <c r="J169" s="43"/>
      <c r="K169" s="13"/>
      <c r="L169" s="13"/>
      <c r="M169" s="50"/>
      <c r="N169" s="10"/>
      <c r="O169" s="10"/>
      <c r="P169" s="14"/>
      <c r="Q169" s="15"/>
      <c r="R169" s="15"/>
      <c r="S169" s="16"/>
      <c r="T169" s="16"/>
      <c r="U169" s="62"/>
      <c r="V169" s="96"/>
      <c r="W169" s="96"/>
      <c r="X169" s="99"/>
      <c r="Y169" s="30" t="str">
        <f>IF(TRIM(L169)="","",IF(AND(P169="SI", G167="CUARTO NIVEL PHD"),1.5,IF(AND(P169="SI",G167="CUARTO NIVEL MAESTRIA"),1,0)))</f>
        <v/>
      </c>
    </row>
    <row r="170" spans="1:25" s="8" customFormat="1" ht="27.95" customHeight="1" x14ac:dyDescent="0.25">
      <c r="A170" s="56"/>
      <c r="B170" s="59"/>
      <c r="C170" s="59"/>
      <c r="D170" s="59"/>
      <c r="E170" s="59"/>
      <c r="F170" s="59"/>
      <c r="G170" s="59"/>
      <c r="H170" s="59"/>
      <c r="I170" s="44"/>
      <c r="J170" s="43"/>
      <c r="K170" s="13"/>
      <c r="L170" s="13"/>
      <c r="M170" s="50"/>
      <c r="N170" s="10" t="str">
        <f>IF(TRIM(M170)="","",LOOKUP(M170,Datos!$L$8:$L$33,Datos!$J$8:$J$33))</f>
        <v/>
      </c>
      <c r="O170" s="10" t="str">
        <f>IF(TRIM(M170)="","",LOOKUP(M170, Datos!$L$8:$L$33,Datos!$K$8:$K$33))</f>
        <v/>
      </c>
      <c r="P170" s="14"/>
      <c r="Q170" s="15"/>
      <c r="R170" s="15"/>
      <c r="S170" s="16"/>
      <c r="T170" s="16"/>
      <c r="U170" s="62"/>
      <c r="V170" s="96"/>
      <c r="W170" s="96"/>
      <c r="X170" s="99"/>
      <c r="Y170" s="30" t="str">
        <f>IF(TRIM(L170)="","",IF(AND(P170="SI", G167="CUARTO NIVEL PHD"),1.5,IF(AND(P170="SI",G167="CUARTO NIVEL MAESTRIA"),1,0)))</f>
        <v/>
      </c>
    </row>
    <row r="171" spans="1:25" s="8" customFormat="1" ht="27.95" customHeight="1" thickBot="1" x14ac:dyDescent="0.3">
      <c r="A171" s="57"/>
      <c r="B171" s="60"/>
      <c r="C171" s="60"/>
      <c r="D171" s="60"/>
      <c r="E171" s="60"/>
      <c r="F171" s="60"/>
      <c r="G171" s="60"/>
      <c r="H171" s="60"/>
      <c r="I171" s="54"/>
      <c r="J171" s="54"/>
      <c r="K171" s="17"/>
      <c r="L171" s="17"/>
      <c r="M171" s="51"/>
      <c r="N171" s="18" t="str">
        <f>IF(TRIM(M171)="","",LOOKUP(M171,Datos!$L$8:$L$33,Datos!$J$8:$J$33))</f>
        <v/>
      </c>
      <c r="O171" s="18" t="str">
        <f>IF(TRIM(M171)="","",LOOKUP(M171, Datos!$L$8:$L$33,Datos!$K$8:$K$33))</f>
        <v/>
      </c>
      <c r="P171" s="19"/>
      <c r="Q171" s="20"/>
      <c r="R171" s="20"/>
      <c r="S171" s="18"/>
      <c r="T171" s="18"/>
      <c r="U171" s="63"/>
      <c r="V171" s="97"/>
      <c r="W171" s="97"/>
      <c r="X171" s="100"/>
      <c r="Y171" s="31" t="str">
        <f>IF(TRIM(L171)="","",IF(AND(P171="SI", G167="CUARTO NIVEL PHD"),1.5,IF(AND(P171="SI",G167="CUARTO NIVEL MAESTRIA"),1,0)))</f>
        <v/>
      </c>
    </row>
    <row r="172" spans="1:25" s="8" customFormat="1" ht="27.95" customHeight="1" x14ac:dyDescent="0.25">
      <c r="A172" s="55" t="s">
        <v>128</v>
      </c>
      <c r="B172" s="58"/>
      <c r="C172" s="58"/>
      <c r="D172" s="58"/>
      <c r="E172" s="58"/>
      <c r="F172" s="58"/>
      <c r="G172" s="58"/>
      <c r="H172" s="58"/>
      <c r="I172" s="42"/>
      <c r="J172" s="42"/>
      <c r="K172" s="3"/>
      <c r="L172" s="3"/>
      <c r="M172" s="48"/>
      <c r="N172" s="4"/>
      <c r="O172" s="4"/>
      <c r="P172" s="5"/>
      <c r="Q172" s="6"/>
      <c r="R172" s="6"/>
      <c r="S172" s="7"/>
      <c r="T172" s="7"/>
      <c r="U172" s="61">
        <f>SUM(T172:T176)</f>
        <v>0</v>
      </c>
      <c r="V172" s="95"/>
      <c r="W172" s="95"/>
      <c r="X172" s="98" t="e">
        <f>IF((SUMIF(Y172:Y176,"0",T172:T176)/SUM(T172:T176) &gt;0.5),"NO","SI")</f>
        <v>#DIV/0!</v>
      </c>
      <c r="Y172" s="29" t="str">
        <f>IF(TRIM(L172)="","",IF(AND(P172="SI", G172="CUARTO NIVEL PHD"),1.5,IF(AND(P172="SI",G172="CUARTO NIVEL MAESTRIA"),1,0)))</f>
        <v/>
      </c>
    </row>
    <row r="173" spans="1:25" s="8" customFormat="1" ht="27.95" customHeight="1" x14ac:dyDescent="0.25">
      <c r="A173" s="56"/>
      <c r="B173" s="59"/>
      <c r="C173" s="59"/>
      <c r="D173" s="59"/>
      <c r="E173" s="59"/>
      <c r="F173" s="59"/>
      <c r="G173" s="59"/>
      <c r="H173" s="59"/>
      <c r="I173" s="43"/>
      <c r="J173" s="43"/>
      <c r="K173" s="9"/>
      <c r="L173" s="9"/>
      <c r="M173" s="49"/>
      <c r="N173" s="10"/>
      <c r="O173" s="10"/>
      <c r="P173" s="11"/>
      <c r="Q173" s="12"/>
      <c r="R173" s="12"/>
      <c r="S173" s="10"/>
      <c r="T173" s="10"/>
      <c r="U173" s="62"/>
      <c r="V173" s="96"/>
      <c r="W173" s="96"/>
      <c r="X173" s="99"/>
      <c r="Y173" s="30" t="str">
        <f>IF(TRIM(L173)="","",IF(AND(P173="SI", G172="CUARTO NIVEL PHD"),1.5,IF(AND(P173="SI",G172="CUARTO NIVEL MAESTRIA"),1,0)))</f>
        <v/>
      </c>
    </row>
    <row r="174" spans="1:25" s="8" customFormat="1" ht="27.95" customHeight="1" x14ac:dyDescent="0.25">
      <c r="A174" s="56"/>
      <c r="B174" s="59"/>
      <c r="C174" s="59"/>
      <c r="D174" s="59"/>
      <c r="E174" s="59"/>
      <c r="F174" s="59"/>
      <c r="G174" s="59"/>
      <c r="H174" s="59"/>
      <c r="I174" s="43"/>
      <c r="J174" s="43"/>
      <c r="K174" s="13"/>
      <c r="L174" s="13"/>
      <c r="M174" s="50"/>
      <c r="N174" s="10"/>
      <c r="O174" s="10"/>
      <c r="P174" s="14"/>
      <c r="Q174" s="15"/>
      <c r="R174" s="15"/>
      <c r="S174" s="16"/>
      <c r="T174" s="16"/>
      <c r="U174" s="62"/>
      <c r="V174" s="96"/>
      <c r="W174" s="96"/>
      <c r="X174" s="99"/>
      <c r="Y174" s="30" t="str">
        <f>IF(TRIM(L174)="","",IF(AND(P174="SI", G172="CUARTO NIVEL PHD"),1.5,IF(AND(P174="SI",G172="CUARTO NIVEL MAESTRIA"),1,0)))</f>
        <v/>
      </c>
    </row>
    <row r="175" spans="1:25" s="8" customFormat="1" ht="27.95" customHeight="1" x14ac:dyDescent="0.25">
      <c r="A175" s="56"/>
      <c r="B175" s="59"/>
      <c r="C175" s="59"/>
      <c r="D175" s="59"/>
      <c r="E175" s="59"/>
      <c r="F175" s="59"/>
      <c r="G175" s="59"/>
      <c r="H175" s="59"/>
      <c r="I175" s="44"/>
      <c r="J175" s="43"/>
      <c r="K175" s="13"/>
      <c r="L175" s="13"/>
      <c r="M175" s="50"/>
      <c r="N175" s="10" t="str">
        <f>IF(TRIM(M175)="","",LOOKUP(M175,Datos!$L$8:$L$33,Datos!$J$8:$J$33))</f>
        <v/>
      </c>
      <c r="O175" s="10" t="str">
        <f>IF(TRIM(M175)="","",LOOKUP(M175, Datos!$L$8:$L$33,Datos!$K$8:$K$33))</f>
        <v/>
      </c>
      <c r="P175" s="14"/>
      <c r="Q175" s="15"/>
      <c r="R175" s="15"/>
      <c r="S175" s="16"/>
      <c r="T175" s="16"/>
      <c r="U175" s="62"/>
      <c r="V175" s="96"/>
      <c r="W175" s="96"/>
      <c r="X175" s="99"/>
      <c r="Y175" s="30" t="str">
        <f>IF(TRIM(L175)="","",IF(AND(P175="SI", G172="CUARTO NIVEL PHD"),1.5,IF(AND(P175="SI",G172="CUARTO NIVEL MAESTRIA"),1,0)))</f>
        <v/>
      </c>
    </row>
    <row r="176" spans="1:25" s="8" customFormat="1" ht="27.95" customHeight="1" thickBot="1" x14ac:dyDescent="0.3">
      <c r="A176" s="57"/>
      <c r="B176" s="60"/>
      <c r="C176" s="60"/>
      <c r="D176" s="60"/>
      <c r="E176" s="60"/>
      <c r="F176" s="60"/>
      <c r="G176" s="60"/>
      <c r="H176" s="60"/>
      <c r="I176" s="54"/>
      <c r="J176" s="54"/>
      <c r="K176" s="17"/>
      <c r="L176" s="17"/>
      <c r="M176" s="51"/>
      <c r="N176" s="18" t="str">
        <f>IF(TRIM(M176)="","",LOOKUP(M176,Datos!$L$8:$L$33,Datos!$J$8:$J$33))</f>
        <v/>
      </c>
      <c r="O176" s="18" t="str">
        <f>IF(TRIM(M176)="","",LOOKUP(M176, Datos!$L$8:$L$33,Datos!$K$8:$K$33))</f>
        <v/>
      </c>
      <c r="P176" s="19"/>
      <c r="Q176" s="20"/>
      <c r="R176" s="20"/>
      <c r="S176" s="18"/>
      <c r="T176" s="18"/>
      <c r="U176" s="63"/>
      <c r="V176" s="97"/>
      <c r="W176" s="97"/>
      <c r="X176" s="100"/>
      <c r="Y176" s="31" t="str">
        <f>IF(TRIM(L176)="","",IF(AND(P176="SI", G172="CUARTO NIVEL PHD"),1.5,IF(AND(P176="SI",G172="CUARTO NIVEL MAESTRIA"),1,0)))</f>
        <v/>
      </c>
    </row>
    <row r="177" spans="1:25" s="8" customFormat="1" ht="27.95" customHeight="1" x14ac:dyDescent="0.25">
      <c r="A177" s="55" t="s">
        <v>129</v>
      </c>
      <c r="B177" s="58"/>
      <c r="C177" s="58"/>
      <c r="D177" s="58"/>
      <c r="E177" s="58"/>
      <c r="F177" s="58"/>
      <c r="G177" s="58"/>
      <c r="H177" s="58"/>
      <c r="I177" s="42"/>
      <c r="J177" s="42"/>
      <c r="K177" s="3"/>
      <c r="L177" s="3"/>
      <c r="M177" s="48"/>
      <c r="N177" s="4"/>
      <c r="O177" s="4"/>
      <c r="P177" s="5"/>
      <c r="Q177" s="6"/>
      <c r="R177" s="6"/>
      <c r="S177" s="7"/>
      <c r="T177" s="7"/>
      <c r="U177" s="61">
        <f>SUM(T177:T181)</f>
        <v>0</v>
      </c>
      <c r="V177" s="95"/>
      <c r="W177" s="95"/>
      <c r="X177" s="98" t="e">
        <f>IF((SUMIF(Y177:Y181,"0",T177:T181)/SUM(T177:T181) &gt;0.5),"NO","SI")</f>
        <v>#DIV/0!</v>
      </c>
      <c r="Y177" s="29" t="str">
        <f>IF(TRIM(L177)="","",IF(AND(P177="SI", G177="CUARTO NIVEL PHD"),1.5,IF(AND(P177="SI",G177="CUARTO NIVEL MAESTRIA"),1,0)))</f>
        <v/>
      </c>
    </row>
    <row r="178" spans="1:25" s="8" customFormat="1" ht="27.95" customHeight="1" x14ac:dyDescent="0.25">
      <c r="A178" s="56"/>
      <c r="B178" s="59"/>
      <c r="C178" s="59"/>
      <c r="D178" s="59"/>
      <c r="E178" s="59"/>
      <c r="F178" s="59"/>
      <c r="G178" s="59"/>
      <c r="H178" s="59"/>
      <c r="I178" s="43"/>
      <c r="J178" s="43"/>
      <c r="K178" s="9"/>
      <c r="L178" s="9"/>
      <c r="M178" s="49"/>
      <c r="N178" s="10"/>
      <c r="O178" s="10"/>
      <c r="P178" s="11"/>
      <c r="Q178" s="12"/>
      <c r="R178" s="12"/>
      <c r="S178" s="10"/>
      <c r="T178" s="10"/>
      <c r="U178" s="62"/>
      <c r="V178" s="96"/>
      <c r="W178" s="96"/>
      <c r="X178" s="99"/>
      <c r="Y178" s="30" t="str">
        <f>IF(TRIM(L178)="","",IF(AND(P178="SI", G177="CUARTO NIVEL PHD"),1.5,IF(AND(P178="SI",G177="CUARTO NIVEL MAESTRIA"),1,0)))</f>
        <v/>
      </c>
    </row>
    <row r="179" spans="1:25" s="8" customFormat="1" ht="27.95" customHeight="1" x14ac:dyDescent="0.25">
      <c r="A179" s="56"/>
      <c r="B179" s="59"/>
      <c r="C179" s="59"/>
      <c r="D179" s="59"/>
      <c r="E179" s="59"/>
      <c r="F179" s="59"/>
      <c r="G179" s="59"/>
      <c r="H179" s="59"/>
      <c r="I179" s="43"/>
      <c r="J179" s="43"/>
      <c r="K179" s="13"/>
      <c r="L179" s="13"/>
      <c r="M179" s="50"/>
      <c r="N179" s="10"/>
      <c r="O179" s="10"/>
      <c r="P179" s="14"/>
      <c r="Q179" s="15"/>
      <c r="R179" s="15"/>
      <c r="S179" s="16"/>
      <c r="T179" s="16"/>
      <c r="U179" s="62"/>
      <c r="V179" s="96"/>
      <c r="W179" s="96"/>
      <c r="X179" s="99"/>
      <c r="Y179" s="30" t="str">
        <f>IF(TRIM(L179)="","",IF(AND(P179="SI", G177="CUARTO NIVEL PHD"),1.5,IF(AND(P179="SI",G177="CUARTO NIVEL MAESTRIA"),1,0)))</f>
        <v/>
      </c>
    </row>
    <row r="180" spans="1:25" s="8" customFormat="1" ht="27.95" customHeight="1" x14ac:dyDescent="0.25">
      <c r="A180" s="56"/>
      <c r="B180" s="59"/>
      <c r="C180" s="59"/>
      <c r="D180" s="59"/>
      <c r="E180" s="59"/>
      <c r="F180" s="59"/>
      <c r="G180" s="59"/>
      <c r="H180" s="59"/>
      <c r="I180" s="44"/>
      <c r="J180" s="43"/>
      <c r="K180" s="13"/>
      <c r="L180" s="13"/>
      <c r="M180" s="50"/>
      <c r="N180" s="10" t="str">
        <f>IF(TRIM(M180)="","",LOOKUP(M180,Datos!$L$8:$L$33,Datos!$J$8:$J$33))</f>
        <v/>
      </c>
      <c r="O180" s="10" t="str">
        <f>IF(TRIM(M180)="","",LOOKUP(M180, Datos!$L$8:$L$33,Datos!$K$8:$K$33))</f>
        <v/>
      </c>
      <c r="P180" s="14"/>
      <c r="Q180" s="15"/>
      <c r="R180" s="15"/>
      <c r="S180" s="16"/>
      <c r="T180" s="16"/>
      <c r="U180" s="62"/>
      <c r="V180" s="96"/>
      <c r="W180" s="96"/>
      <c r="X180" s="99"/>
      <c r="Y180" s="30" t="str">
        <f>IF(TRIM(L180)="","",IF(AND(P180="SI", G177="CUARTO NIVEL PHD"),1.5,IF(AND(P180="SI",G177="CUARTO NIVEL MAESTRIA"),1,0)))</f>
        <v/>
      </c>
    </row>
    <row r="181" spans="1:25" s="8" customFormat="1" ht="27.95" customHeight="1" thickBot="1" x14ac:dyDescent="0.3">
      <c r="A181" s="57"/>
      <c r="B181" s="60"/>
      <c r="C181" s="60"/>
      <c r="D181" s="60"/>
      <c r="E181" s="60"/>
      <c r="F181" s="60"/>
      <c r="G181" s="60"/>
      <c r="H181" s="60"/>
      <c r="I181" s="54"/>
      <c r="J181" s="54"/>
      <c r="K181" s="17"/>
      <c r="L181" s="17"/>
      <c r="M181" s="51"/>
      <c r="N181" s="18" t="str">
        <f>IF(TRIM(M181)="","",LOOKUP(M181,Datos!$L$8:$L$33,Datos!$J$8:$J$33))</f>
        <v/>
      </c>
      <c r="O181" s="18" t="str">
        <f>IF(TRIM(M181)="","",LOOKUP(M181, Datos!$L$8:$L$33,Datos!$K$8:$K$33))</f>
        <v/>
      </c>
      <c r="P181" s="19"/>
      <c r="Q181" s="20"/>
      <c r="R181" s="20"/>
      <c r="S181" s="18"/>
      <c r="T181" s="18"/>
      <c r="U181" s="63"/>
      <c r="V181" s="97"/>
      <c r="W181" s="97"/>
      <c r="X181" s="100"/>
      <c r="Y181" s="31" t="str">
        <f>IF(TRIM(L181)="","",IF(AND(P181="SI", G177="CUARTO NIVEL PHD"),1.5,IF(AND(P181="SI",G177="CUARTO NIVEL MAESTRIA"),1,0)))</f>
        <v/>
      </c>
    </row>
    <row r="182" spans="1:25" s="8" customFormat="1" ht="27.95" customHeight="1" x14ac:dyDescent="0.25">
      <c r="A182" s="55" t="s">
        <v>130</v>
      </c>
      <c r="B182" s="58"/>
      <c r="C182" s="58"/>
      <c r="D182" s="58"/>
      <c r="E182" s="58"/>
      <c r="F182" s="58"/>
      <c r="G182" s="58"/>
      <c r="H182" s="58"/>
      <c r="I182" s="42"/>
      <c r="J182" s="42"/>
      <c r="K182" s="3"/>
      <c r="L182" s="3"/>
      <c r="M182" s="48"/>
      <c r="N182" s="4"/>
      <c r="O182" s="4"/>
      <c r="P182" s="5"/>
      <c r="Q182" s="6"/>
      <c r="R182" s="6"/>
      <c r="S182" s="7"/>
      <c r="T182" s="7"/>
      <c r="U182" s="61">
        <f>SUM(T182:T186)</f>
        <v>0</v>
      </c>
      <c r="V182" s="95"/>
      <c r="W182" s="95"/>
      <c r="X182" s="98" t="e">
        <f>IF((SUMIF(Y182:Y186,"0",T182:T186)/SUM(T182:T186) &gt;0.5),"NO","SI")</f>
        <v>#DIV/0!</v>
      </c>
      <c r="Y182" s="29" t="str">
        <f>IF(TRIM(L182)="","",IF(AND(P182="SI", G182="CUARTO NIVEL PHD"),1.5,IF(AND(P182="SI",G182="CUARTO NIVEL MAESTRIA"),1,0)))</f>
        <v/>
      </c>
    </row>
    <row r="183" spans="1:25" s="8" customFormat="1" ht="27.95" customHeight="1" x14ac:dyDescent="0.25">
      <c r="A183" s="56"/>
      <c r="B183" s="59"/>
      <c r="C183" s="59"/>
      <c r="D183" s="59"/>
      <c r="E183" s="59"/>
      <c r="F183" s="59"/>
      <c r="G183" s="59"/>
      <c r="H183" s="59"/>
      <c r="I183" s="43"/>
      <c r="J183" s="43"/>
      <c r="K183" s="9"/>
      <c r="L183" s="9"/>
      <c r="M183" s="49"/>
      <c r="N183" s="10"/>
      <c r="O183" s="10"/>
      <c r="P183" s="11"/>
      <c r="Q183" s="12"/>
      <c r="R183" s="12"/>
      <c r="S183" s="10"/>
      <c r="T183" s="10"/>
      <c r="U183" s="62"/>
      <c r="V183" s="96"/>
      <c r="W183" s="96"/>
      <c r="X183" s="99"/>
      <c r="Y183" s="30" t="str">
        <f>IF(TRIM(L183)="","",IF(AND(P183="SI", G182="CUARTO NIVEL PHD"),1.5,IF(AND(P183="SI",G182="CUARTO NIVEL MAESTRIA"),1,0)))</f>
        <v/>
      </c>
    </row>
    <row r="184" spans="1:25" s="8" customFormat="1" ht="27.95" customHeight="1" x14ac:dyDescent="0.25">
      <c r="A184" s="56"/>
      <c r="B184" s="59"/>
      <c r="C184" s="59"/>
      <c r="D184" s="59"/>
      <c r="E184" s="59"/>
      <c r="F184" s="59"/>
      <c r="G184" s="59"/>
      <c r="H184" s="59"/>
      <c r="I184" s="43"/>
      <c r="J184" s="43"/>
      <c r="K184" s="13"/>
      <c r="L184" s="13"/>
      <c r="M184" s="50"/>
      <c r="N184" s="10"/>
      <c r="O184" s="10"/>
      <c r="P184" s="14"/>
      <c r="Q184" s="15"/>
      <c r="R184" s="15"/>
      <c r="S184" s="16"/>
      <c r="T184" s="16"/>
      <c r="U184" s="62"/>
      <c r="V184" s="96"/>
      <c r="W184" s="96"/>
      <c r="X184" s="99"/>
      <c r="Y184" s="30" t="str">
        <f>IF(TRIM(L184)="","",IF(AND(P184="SI", G182="CUARTO NIVEL PHD"),1.5,IF(AND(P184="SI",G182="CUARTO NIVEL MAESTRIA"),1,0)))</f>
        <v/>
      </c>
    </row>
    <row r="185" spans="1:25" s="8" customFormat="1" ht="27.95" customHeight="1" x14ac:dyDescent="0.25">
      <c r="A185" s="56"/>
      <c r="B185" s="59"/>
      <c r="C185" s="59"/>
      <c r="D185" s="59"/>
      <c r="E185" s="59"/>
      <c r="F185" s="59"/>
      <c r="G185" s="59"/>
      <c r="H185" s="59"/>
      <c r="I185" s="44"/>
      <c r="J185" s="43"/>
      <c r="K185" s="13"/>
      <c r="L185" s="13"/>
      <c r="M185" s="50"/>
      <c r="N185" s="10" t="str">
        <f>IF(TRIM(M185)="","",LOOKUP(M185,Datos!$L$8:$L$33,Datos!$J$8:$J$33))</f>
        <v/>
      </c>
      <c r="O185" s="10" t="str">
        <f>IF(TRIM(M185)="","",LOOKUP(M185, Datos!$L$8:$L$33,Datos!$K$8:$K$33))</f>
        <v/>
      </c>
      <c r="P185" s="14"/>
      <c r="Q185" s="15"/>
      <c r="R185" s="15"/>
      <c r="S185" s="16"/>
      <c r="T185" s="16"/>
      <c r="U185" s="62"/>
      <c r="V185" s="96"/>
      <c r="W185" s="96"/>
      <c r="X185" s="99"/>
      <c r="Y185" s="30" t="str">
        <f>IF(TRIM(L185)="","",IF(AND(P185="SI", G182="CUARTO NIVEL PHD"),1.5,IF(AND(P185="SI",G182="CUARTO NIVEL MAESTRIA"),1,0)))</f>
        <v/>
      </c>
    </row>
    <row r="186" spans="1:25" s="8" customFormat="1" ht="27.95" customHeight="1" thickBot="1" x14ac:dyDescent="0.3">
      <c r="A186" s="57"/>
      <c r="B186" s="60"/>
      <c r="C186" s="60"/>
      <c r="D186" s="60"/>
      <c r="E186" s="60"/>
      <c r="F186" s="60"/>
      <c r="G186" s="60"/>
      <c r="H186" s="60"/>
      <c r="I186" s="54"/>
      <c r="J186" s="54"/>
      <c r="K186" s="17"/>
      <c r="L186" s="17"/>
      <c r="M186" s="51"/>
      <c r="N186" s="18" t="str">
        <f>IF(TRIM(M186)="","",LOOKUP(M186,Datos!$L$8:$L$33,Datos!$J$8:$J$33))</f>
        <v/>
      </c>
      <c r="O186" s="18" t="str">
        <f>IF(TRIM(M186)="","",LOOKUP(M186, Datos!$L$8:$L$33,Datos!$K$8:$K$33))</f>
        <v/>
      </c>
      <c r="P186" s="19"/>
      <c r="Q186" s="20"/>
      <c r="R186" s="20"/>
      <c r="S186" s="18"/>
      <c r="T186" s="18"/>
      <c r="U186" s="63"/>
      <c r="V186" s="97"/>
      <c r="W186" s="97"/>
      <c r="X186" s="100"/>
      <c r="Y186" s="31" t="str">
        <f>IF(TRIM(L186)="","",IF(AND(P186="SI", G182="CUARTO NIVEL PHD"),1.5,IF(AND(P186="SI",G182="CUARTO NIVEL MAESTRIA"),1,0)))</f>
        <v/>
      </c>
    </row>
    <row r="187" spans="1:25" s="8" customFormat="1" ht="27.95" customHeight="1" x14ac:dyDescent="0.25">
      <c r="A187" s="55" t="s">
        <v>131</v>
      </c>
      <c r="B187" s="58"/>
      <c r="C187" s="58"/>
      <c r="D187" s="58"/>
      <c r="E187" s="58"/>
      <c r="F187" s="58"/>
      <c r="G187" s="58"/>
      <c r="H187" s="58"/>
      <c r="I187" s="42"/>
      <c r="J187" s="42"/>
      <c r="K187" s="3"/>
      <c r="L187" s="3"/>
      <c r="M187" s="48"/>
      <c r="N187" s="4"/>
      <c r="O187" s="4"/>
      <c r="P187" s="5"/>
      <c r="Q187" s="6"/>
      <c r="R187" s="6"/>
      <c r="S187" s="7"/>
      <c r="T187" s="7"/>
      <c r="U187" s="61">
        <f>SUM(T187:T191)</f>
        <v>0</v>
      </c>
      <c r="V187" s="95"/>
      <c r="W187" s="95"/>
      <c r="X187" s="98" t="e">
        <f>IF((SUMIF(Y187:Y191,"0",T187:T191)/SUM(T187:T191) &gt;0.5),"NO","SI")</f>
        <v>#DIV/0!</v>
      </c>
      <c r="Y187" s="29" t="str">
        <f>IF(TRIM(L187)="","",IF(AND(P187="SI", G187="CUARTO NIVEL PHD"),1.5,IF(AND(P187="SI",G187="CUARTO NIVEL MAESTRIA"),1,0)))</f>
        <v/>
      </c>
    </row>
    <row r="188" spans="1:25" s="8" customFormat="1" ht="27.95" customHeight="1" x14ac:dyDescent="0.25">
      <c r="A188" s="56"/>
      <c r="B188" s="59"/>
      <c r="C188" s="59"/>
      <c r="D188" s="59"/>
      <c r="E188" s="59"/>
      <c r="F188" s="59"/>
      <c r="G188" s="59"/>
      <c r="H188" s="59"/>
      <c r="I188" s="43"/>
      <c r="J188" s="43"/>
      <c r="K188" s="9"/>
      <c r="L188" s="9"/>
      <c r="M188" s="49"/>
      <c r="N188" s="10"/>
      <c r="O188" s="10"/>
      <c r="P188" s="11"/>
      <c r="Q188" s="12"/>
      <c r="R188" s="12"/>
      <c r="S188" s="10"/>
      <c r="T188" s="10"/>
      <c r="U188" s="62"/>
      <c r="V188" s="96"/>
      <c r="W188" s="96"/>
      <c r="X188" s="99"/>
      <c r="Y188" s="30" t="str">
        <f>IF(TRIM(L188)="","",IF(AND(P188="SI", G187="CUARTO NIVEL PHD"),1.5,IF(AND(P188="SI",G187="CUARTO NIVEL MAESTRIA"),1,0)))</f>
        <v/>
      </c>
    </row>
    <row r="189" spans="1:25" s="8" customFormat="1" ht="27.95" customHeight="1" x14ac:dyDescent="0.25">
      <c r="A189" s="56"/>
      <c r="B189" s="59"/>
      <c r="C189" s="59"/>
      <c r="D189" s="59"/>
      <c r="E189" s="59"/>
      <c r="F189" s="59"/>
      <c r="G189" s="59"/>
      <c r="H189" s="59"/>
      <c r="I189" s="43"/>
      <c r="J189" s="43"/>
      <c r="K189" s="13"/>
      <c r="L189" s="13"/>
      <c r="M189" s="50"/>
      <c r="N189" s="10"/>
      <c r="O189" s="10"/>
      <c r="P189" s="14"/>
      <c r="Q189" s="15"/>
      <c r="R189" s="15"/>
      <c r="S189" s="16"/>
      <c r="T189" s="16"/>
      <c r="U189" s="62"/>
      <c r="V189" s="96"/>
      <c r="W189" s="96"/>
      <c r="X189" s="99"/>
      <c r="Y189" s="30" t="str">
        <f>IF(TRIM(L189)="","",IF(AND(P189="SI", G187="CUARTO NIVEL PHD"),1.5,IF(AND(P189="SI",G187="CUARTO NIVEL MAESTRIA"),1,0)))</f>
        <v/>
      </c>
    </row>
    <row r="190" spans="1:25" s="8" customFormat="1" ht="27.95" customHeight="1" x14ac:dyDescent="0.25">
      <c r="A190" s="56"/>
      <c r="B190" s="59"/>
      <c r="C190" s="59"/>
      <c r="D190" s="59"/>
      <c r="E190" s="59"/>
      <c r="F190" s="59"/>
      <c r="G190" s="59"/>
      <c r="H190" s="59"/>
      <c r="I190" s="44"/>
      <c r="J190" s="43"/>
      <c r="K190" s="13"/>
      <c r="L190" s="13"/>
      <c r="M190" s="50"/>
      <c r="N190" s="10" t="str">
        <f>IF(TRIM(M190)="","",LOOKUP(M190,Datos!$L$8:$L$33,Datos!$J$8:$J$33))</f>
        <v/>
      </c>
      <c r="O190" s="10" t="str">
        <f>IF(TRIM(M190)="","",LOOKUP(M190, Datos!$L$8:$L$33,Datos!$K$8:$K$33))</f>
        <v/>
      </c>
      <c r="P190" s="14"/>
      <c r="Q190" s="15"/>
      <c r="R190" s="15"/>
      <c r="S190" s="16"/>
      <c r="T190" s="16"/>
      <c r="U190" s="62"/>
      <c r="V190" s="96"/>
      <c r="W190" s="96"/>
      <c r="X190" s="99"/>
      <c r="Y190" s="30" t="str">
        <f>IF(TRIM(L190)="","",IF(AND(P190="SI", G187="CUARTO NIVEL PHD"),1.5,IF(AND(P190="SI",G187="CUARTO NIVEL MAESTRIA"),1,0)))</f>
        <v/>
      </c>
    </row>
    <row r="191" spans="1:25" s="8" customFormat="1" ht="27.95" customHeight="1" thickBot="1" x14ac:dyDescent="0.3">
      <c r="A191" s="57"/>
      <c r="B191" s="60"/>
      <c r="C191" s="60"/>
      <c r="D191" s="60"/>
      <c r="E191" s="60"/>
      <c r="F191" s="60"/>
      <c r="G191" s="60"/>
      <c r="H191" s="60"/>
      <c r="I191" s="54"/>
      <c r="J191" s="54"/>
      <c r="K191" s="17"/>
      <c r="L191" s="17"/>
      <c r="M191" s="51"/>
      <c r="N191" s="18" t="str">
        <f>IF(TRIM(M191)="","",LOOKUP(M191,Datos!$L$8:$L$33,Datos!$J$8:$J$33))</f>
        <v/>
      </c>
      <c r="O191" s="18" t="str">
        <f>IF(TRIM(M191)="","",LOOKUP(M191, Datos!$L$8:$L$33,Datos!$K$8:$K$33))</f>
        <v/>
      </c>
      <c r="P191" s="19"/>
      <c r="Q191" s="20"/>
      <c r="R191" s="20"/>
      <c r="S191" s="18"/>
      <c r="T191" s="18"/>
      <c r="U191" s="63"/>
      <c r="V191" s="97"/>
      <c r="W191" s="97"/>
      <c r="X191" s="100"/>
      <c r="Y191" s="31" t="str">
        <f>IF(TRIM(L191)="","",IF(AND(P191="SI", G187="CUARTO NIVEL PHD"),1.5,IF(AND(P191="SI",G187="CUARTO NIVEL MAESTRIA"),1,0)))</f>
        <v/>
      </c>
    </row>
    <row r="192" spans="1:25" s="8" customFormat="1" ht="27.95" customHeight="1" x14ac:dyDescent="0.25">
      <c r="A192" s="55" t="s">
        <v>132</v>
      </c>
      <c r="B192" s="58"/>
      <c r="C192" s="58"/>
      <c r="D192" s="58"/>
      <c r="E192" s="58"/>
      <c r="F192" s="58"/>
      <c r="G192" s="58"/>
      <c r="H192" s="58"/>
      <c r="I192" s="42"/>
      <c r="J192" s="42"/>
      <c r="K192" s="3"/>
      <c r="L192" s="3"/>
      <c r="M192" s="48"/>
      <c r="N192" s="4"/>
      <c r="O192" s="4"/>
      <c r="P192" s="5"/>
      <c r="Q192" s="6"/>
      <c r="R192" s="6"/>
      <c r="S192" s="7"/>
      <c r="T192" s="7"/>
      <c r="U192" s="61">
        <f>SUM(T192:T196)</f>
        <v>0</v>
      </c>
      <c r="V192" s="95"/>
      <c r="W192" s="95"/>
      <c r="X192" s="98" t="e">
        <f>IF((SUMIF(Y192:Y196,"0",T192:T196)/SUM(T192:T196) &gt;0.5),"NO","SI")</f>
        <v>#DIV/0!</v>
      </c>
      <c r="Y192" s="29" t="str">
        <f>IF(TRIM(L192)="","",IF(AND(P192="SI", G192="CUARTO NIVEL PHD"),1.5,IF(AND(P192="SI",G192="CUARTO NIVEL MAESTRIA"),1,0)))</f>
        <v/>
      </c>
    </row>
    <row r="193" spans="1:25" s="8" customFormat="1" ht="27.95" customHeight="1" x14ac:dyDescent="0.25">
      <c r="A193" s="56"/>
      <c r="B193" s="59"/>
      <c r="C193" s="59"/>
      <c r="D193" s="59"/>
      <c r="E193" s="59"/>
      <c r="F193" s="59"/>
      <c r="G193" s="59"/>
      <c r="H193" s="59"/>
      <c r="I193" s="43"/>
      <c r="J193" s="43"/>
      <c r="K193" s="9"/>
      <c r="L193" s="9"/>
      <c r="M193" s="49"/>
      <c r="N193" s="10"/>
      <c r="O193" s="10"/>
      <c r="P193" s="11"/>
      <c r="Q193" s="12"/>
      <c r="R193" s="12"/>
      <c r="S193" s="10"/>
      <c r="T193" s="10"/>
      <c r="U193" s="62"/>
      <c r="V193" s="96"/>
      <c r="W193" s="96"/>
      <c r="X193" s="99"/>
      <c r="Y193" s="30" t="str">
        <f>IF(TRIM(L193)="","",IF(AND(P193="SI", G192="CUARTO NIVEL PHD"),1.5,IF(AND(P193="SI",G192="CUARTO NIVEL MAESTRIA"),1,0)))</f>
        <v/>
      </c>
    </row>
    <row r="194" spans="1:25" s="8" customFormat="1" ht="27.95" customHeight="1" x14ac:dyDescent="0.25">
      <c r="A194" s="56"/>
      <c r="B194" s="59"/>
      <c r="C194" s="59"/>
      <c r="D194" s="59"/>
      <c r="E194" s="59"/>
      <c r="F194" s="59"/>
      <c r="G194" s="59"/>
      <c r="H194" s="59"/>
      <c r="I194" s="43"/>
      <c r="J194" s="43"/>
      <c r="K194" s="13"/>
      <c r="L194" s="13"/>
      <c r="M194" s="50"/>
      <c r="N194" s="10"/>
      <c r="O194" s="10"/>
      <c r="P194" s="14"/>
      <c r="Q194" s="15"/>
      <c r="R194" s="15"/>
      <c r="S194" s="16"/>
      <c r="T194" s="16"/>
      <c r="U194" s="62"/>
      <c r="V194" s="96"/>
      <c r="W194" s="96"/>
      <c r="X194" s="99"/>
      <c r="Y194" s="30" t="str">
        <f>IF(TRIM(L194)="","",IF(AND(P194="SI", G192="CUARTO NIVEL PHD"),1.5,IF(AND(P194="SI",G192="CUARTO NIVEL MAESTRIA"),1,0)))</f>
        <v/>
      </c>
    </row>
    <row r="195" spans="1:25" s="8" customFormat="1" ht="27.95" customHeight="1" x14ac:dyDescent="0.25">
      <c r="A195" s="56"/>
      <c r="B195" s="59"/>
      <c r="C195" s="59"/>
      <c r="D195" s="59"/>
      <c r="E195" s="59"/>
      <c r="F195" s="59"/>
      <c r="G195" s="59"/>
      <c r="H195" s="59"/>
      <c r="I195" s="44"/>
      <c r="J195" s="43"/>
      <c r="K195" s="13"/>
      <c r="L195" s="13"/>
      <c r="M195" s="50"/>
      <c r="N195" s="10" t="str">
        <f>IF(TRIM(M195)="","",LOOKUP(M195,Datos!$L$8:$L$33,Datos!$J$8:$J$33))</f>
        <v/>
      </c>
      <c r="O195" s="10" t="str">
        <f>IF(TRIM(M195)="","",LOOKUP(M195, Datos!$L$8:$L$33,Datos!$K$8:$K$33))</f>
        <v/>
      </c>
      <c r="P195" s="14"/>
      <c r="Q195" s="15"/>
      <c r="R195" s="15"/>
      <c r="S195" s="16"/>
      <c r="T195" s="16"/>
      <c r="U195" s="62"/>
      <c r="V195" s="96"/>
      <c r="W195" s="96"/>
      <c r="X195" s="99"/>
      <c r="Y195" s="30" t="str">
        <f>IF(TRIM(L195)="","",IF(AND(P195="SI", G192="CUARTO NIVEL PHD"),1.5,IF(AND(P195="SI",G192="CUARTO NIVEL MAESTRIA"),1,0)))</f>
        <v/>
      </c>
    </row>
    <row r="196" spans="1:25" s="8" customFormat="1" ht="27.95" customHeight="1" thickBot="1" x14ac:dyDescent="0.3">
      <c r="A196" s="57"/>
      <c r="B196" s="60"/>
      <c r="C196" s="60"/>
      <c r="D196" s="60"/>
      <c r="E196" s="60"/>
      <c r="F196" s="60"/>
      <c r="G196" s="60"/>
      <c r="H196" s="60"/>
      <c r="I196" s="54"/>
      <c r="J196" s="54"/>
      <c r="K196" s="17"/>
      <c r="L196" s="17"/>
      <c r="M196" s="51"/>
      <c r="N196" s="18" t="str">
        <f>IF(TRIM(M196)="","",LOOKUP(M196,Datos!$L$8:$L$33,Datos!$J$8:$J$33))</f>
        <v/>
      </c>
      <c r="O196" s="18" t="str">
        <f>IF(TRIM(M196)="","",LOOKUP(M196, Datos!$L$8:$L$33,Datos!$K$8:$K$33))</f>
        <v/>
      </c>
      <c r="P196" s="19"/>
      <c r="Q196" s="20"/>
      <c r="R196" s="20"/>
      <c r="S196" s="18"/>
      <c r="T196" s="18"/>
      <c r="U196" s="63"/>
      <c r="V196" s="97"/>
      <c r="W196" s="97"/>
      <c r="X196" s="100"/>
      <c r="Y196" s="31" t="str">
        <f>IF(TRIM(L196)="","",IF(AND(P196="SI", G192="CUARTO NIVEL PHD"),1.5,IF(AND(P196="SI",G192="CUARTO NIVEL MAESTRIA"),1,0)))</f>
        <v/>
      </c>
    </row>
    <row r="197" spans="1:25" s="8" customFormat="1" ht="27.95" customHeight="1" x14ac:dyDescent="0.25">
      <c r="A197" s="55" t="s">
        <v>134</v>
      </c>
      <c r="B197" s="58"/>
      <c r="C197" s="58"/>
      <c r="D197" s="58"/>
      <c r="E197" s="58"/>
      <c r="F197" s="58"/>
      <c r="G197" s="58"/>
      <c r="H197" s="58"/>
      <c r="I197" s="42"/>
      <c r="J197" s="42"/>
      <c r="K197" s="3"/>
      <c r="L197" s="3"/>
      <c r="M197" s="48"/>
      <c r="N197" s="4"/>
      <c r="O197" s="4"/>
      <c r="P197" s="5"/>
      <c r="Q197" s="6"/>
      <c r="R197" s="6"/>
      <c r="S197" s="7"/>
      <c r="T197" s="7"/>
      <c r="U197" s="61">
        <f>SUM(T197:T201)</f>
        <v>0</v>
      </c>
      <c r="V197" s="95"/>
      <c r="W197" s="95"/>
      <c r="X197" s="98" t="e">
        <f>IF((SUMIF(Y197:Y201,"0",T197:T201)/SUM(T197:T201) &gt;0.5),"NO","SI")</f>
        <v>#DIV/0!</v>
      </c>
      <c r="Y197" s="29" t="str">
        <f>IF(TRIM(L197)="","",IF(AND(P197="SI", G197="CUARTO NIVEL PHD"),1.5,IF(AND(P197="SI",G197="CUARTO NIVEL MAESTRIA"),1,0)))</f>
        <v/>
      </c>
    </row>
    <row r="198" spans="1:25" s="8" customFormat="1" ht="27.95" customHeight="1" x14ac:dyDescent="0.25">
      <c r="A198" s="56"/>
      <c r="B198" s="59"/>
      <c r="C198" s="59"/>
      <c r="D198" s="59"/>
      <c r="E198" s="59"/>
      <c r="F198" s="59"/>
      <c r="G198" s="59"/>
      <c r="H198" s="59"/>
      <c r="I198" s="43"/>
      <c r="J198" s="43"/>
      <c r="K198" s="9"/>
      <c r="L198" s="9"/>
      <c r="M198" s="49"/>
      <c r="N198" s="10"/>
      <c r="O198" s="10"/>
      <c r="P198" s="11"/>
      <c r="Q198" s="12"/>
      <c r="R198" s="12"/>
      <c r="S198" s="10"/>
      <c r="T198" s="10"/>
      <c r="U198" s="62"/>
      <c r="V198" s="96"/>
      <c r="W198" s="96"/>
      <c r="X198" s="99"/>
      <c r="Y198" s="30" t="str">
        <f>IF(TRIM(L198)="","",IF(AND(P198="SI", G197="CUARTO NIVEL PHD"),1.5,IF(AND(P198="SI",G197="CUARTO NIVEL MAESTRIA"),1,0)))</f>
        <v/>
      </c>
    </row>
    <row r="199" spans="1:25" s="8" customFormat="1" ht="27.95" customHeight="1" x14ac:dyDescent="0.25">
      <c r="A199" s="56"/>
      <c r="B199" s="59"/>
      <c r="C199" s="59"/>
      <c r="D199" s="59"/>
      <c r="E199" s="59"/>
      <c r="F199" s="59"/>
      <c r="G199" s="59"/>
      <c r="H199" s="59"/>
      <c r="I199" s="43"/>
      <c r="J199" s="43"/>
      <c r="K199" s="13"/>
      <c r="L199" s="13"/>
      <c r="M199" s="50"/>
      <c r="N199" s="10"/>
      <c r="O199" s="10"/>
      <c r="P199" s="14"/>
      <c r="Q199" s="15"/>
      <c r="R199" s="15"/>
      <c r="S199" s="16"/>
      <c r="T199" s="16"/>
      <c r="U199" s="62"/>
      <c r="V199" s="96"/>
      <c r="W199" s="96"/>
      <c r="X199" s="99"/>
      <c r="Y199" s="30" t="str">
        <f>IF(TRIM(L199)="","",IF(AND(P199="SI", G197="CUARTO NIVEL PHD"),1.5,IF(AND(P199="SI",G197="CUARTO NIVEL MAESTRIA"),1,0)))</f>
        <v/>
      </c>
    </row>
    <row r="200" spans="1:25" s="8" customFormat="1" ht="27.95" customHeight="1" x14ac:dyDescent="0.25">
      <c r="A200" s="56"/>
      <c r="B200" s="59"/>
      <c r="C200" s="59"/>
      <c r="D200" s="59"/>
      <c r="E200" s="59"/>
      <c r="F200" s="59"/>
      <c r="G200" s="59"/>
      <c r="H200" s="59"/>
      <c r="I200" s="44"/>
      <c r="J200" s="43"/>
      <c r="K200" s="13"/>
      <c r="L200" s="13"/>
      <c r="M200" s="50"/>
      <c r="N200" s="10" t="str">
        <f>IF(TRIM(M200)="","",LOOKUP(M200,Datos!$L$8:$L$33,Datos!$J$8:$J$33))</f>
        <v/>
      </c>
      <c r="O200" s="10" t="str">
        <f>IF(TRIM(M200)="","",LOOKUP(M200, Datos!$L$8:$L$33,Datos!$K$8:$K$33))</f>
        <v/>
      </c>
      <c r="P200" s="14"/>
      <c r="Q200" s="15"/>
      <c r="R200" s="15"/>
      <c r="S200" s="16"/>
      <c r="T200" s="16"/>
      <c r="U200" s="62"/>
      <c r="V200" s="96"/>
      <c r="W200" s="96"/>
      <c r="X200" s="99"/>
      <c r="Y200" s="30" t="str">
        <f>IF(TRIM(L200)="","",IF(AND(P200="SI", G197="CUARTO NIVEL PHD"),1.5,IF(AND(P200="SI",G197="CUARTO NIVEL MAESTRIA"),1,0)))</f>
        <v/>
      </c>
    </row>
    <row r="201" spans="1:25" s="8" customFormat="1" ht="27.95" customHeight="1" thickBot="1" x14ac:dyDescent="0.3">
      <c r="A201" s="57"/>
      <c r="B201" s="60"/>
      <c r="C201" s="60"/>
      <c r="D201" s="60"/>
      <c r="E201" s="60"/>
      <c r="F201" s="60"/>
      <c r="G201" s="60"/>
      <c r="H201" s="60"/>
      <c r="I201" s="54"/>
      <c r="J201" s="54"/>
      <c r="K201" s="17"/>
      <c r="L201" s="17"/>
      <c r="M201" s="51"/>
      <c r="N201" s="18" t="str">
        <f>IF(TRIM(M201)="","",LOOKUP(M201,Datos!$L$8:$L$33,Datos!$J$8:$J$33))</f>
        <v/>
      </c>
      <c r="O201" s="18" t="str">
        <f>IF(TRIM(M201)="","",LOOKUP(M201, Datos!$L$8:$L$33,Datos!$K$8:$K$33))</f>
        <v/>
      </c>
      <c r="P201" s="19"/>
      <c r="Q201" s="20"/>
      <c r="R201" s="20"/>
      <c r="S201" s="18"/>
      <c r="T201" s="18"/>
      <c r="U201" s="63"/>
      <c r="V201" s="97"/>
      <c r="W201" s="97"/>
      <c r="X201" s="100"/>
      <c r="Y201" s="31" t="str">
        <f>IF(TRIM(L201)="","",IF(AND(P201="SI", G197="CUARTO NIVEL PHD"),1.5,IF(AND(P201="SI",G197="CUARTO NIVEL MAESTRIA"),1,0)))</f>
        <v/>
      </c>
    </row>
    <row r="202" spans="1:25" s="8" customFormat="1" ht="27.95" customHeight="1" x14ac:dyDescent="0.25">
      <c r="A202" s="55" t="s">
        <v>135</v>
      </c>
      <c r="B202" s="58"/>
      <c r="C202" s="58"/>
      <c r="D202" s="58"/>
      <c r="E202" s="58"/>
      <c r="F202" s="58"/>
      <c r="G202" s="58"/>
      <c r="H202" s="58"/>
      <c r="I202" s="42"/>
      <c r="J202" s="42"/>
      <c r="K202" s="3"/>
      <c r="L202" s="3"/>
      <c r="M202" s="48"/>
      <c r="N202" s="4"/>
      <c r="O202" s="4"/>
      <c r="P202" s="5"/>
      <c r="Q202" s="6"/>
      <c r="R202" s="6"/>
      <c r="S202" s="7"/>
      <c r="T202" s="7"/>
      <c r="U202" s="61">
        <f>SUM(T202:T206)</f>
        <v>0</v>
      </c>
      <c r="V202" s="95"/>
      <c r="W202" s="95"/>
      <c r="X202" s="98" t="e">
        <f>IF((SUMIF(Y202:Y206,"0",T202:T206)/SUM(T202:T206) &gt;0.5),"NO","SI")</f>
        <v>#DIV/0!</v>
      </c>
      <c r="Y202" s="29" t="str">
        <f>IF(TRIM(L202)="","",IF(AND(P202="SI", G202="CUARTO NIVEL PHD"),1.5,IF(AND(P202="SI",G202="CUARTO NIVEL MAESTRIA"),1,0)))</f>
        <v/>
      </c>
    </row>
    <row r="203" spans="1:25" s="8" customFormat="1" ht="27.95" customHeight="1" x14ac:dyDescent="0.25">
      <c r="A203" s="56"/>
      <c r="B203" s="59"/>
      <c r="C203" s="59"/>
      <c r="D203" s="59"/>
      <c r="E203" s="59"/>
      <c r="F203" s="59"/>
      <c r="G203" s="59"/>
      <c r="H203" s="59"/>
      <c r="I203" s="43"/>
      <c r="J203" s="43"/>
      <c r="K203" s="9"/>
      <c r="L203" s="9"/>
      <c r="M203" s="49"/>
      <c r="N203" s="10"/>
      <c r="O203" s="10"/>
      <c r="P203" s="11"/>
      <c r="Q203" s="12"/>
      <c r="R203" s="12"/>
      <c r="S203" s="10"/>
      <c r="T203" s="10"/>
      <c r="U203" s="62"/>
      <c r="V203" s="96"/>
      <c r="W203" s="96"/>
      <c r="X203" s="99"/>
      <c r="Y203" s="30" t="str">
        <f>IF(TRIM(L203)="","",IF(AND(P203="SI", G202="CUARTO NIVEL PHD"),1.5,IF(AND(P203="SI",G202="CUARTO NIVEL MAESTRIA"),1,0)))</f>
        <v/>
      </c>
    </row>
    <row r="204" spans="1:25" s="8" customFormat="1" ht="27.95" customHeight="1" x14ac:dyDescent="0.25">
      <c r="A204" s="56"/>
      <c r="B204" s="59"/>
      <c r="C204" s="59"/>
      <c r="D204" s="59"/>
      <c r="E204" s="59"/>
      <c r="F204" s="59"/>
      <c r="G204" s="59"/>
      <c r="H204" s="59"/>
      <c r="I204" s="43"/>
      <c r="J204" s="43"/>
      <c r="K204" s="13"/>
      <c r="L204" s="13"/>
      <c r="M204" s="50"/>
      <c r="N204" s="10"/>
      <c r="O204" s="10"/>
      <c r="P204" s="14"/>
      <c r="Q204" s="15"/>
      <c r="R204" s="15"/>
      <c r="S204" s="16"/>
      <c r="T204" s="16"/>
      <c r="U204" s="62"/>
      <c r="V204" s="96"/>
      <c r="W204" s="96"/>
      <c r="X204" s="99"/>
      <c r="Y204" s="30" t="str">
        <f>IF(TRIM(L204)="","",IF(AND(P204="SI", G202="CUARTO NIVEL PHD"),1.5,IF(AND(P204="SI",G202="CUARTO NIVEL MAESTRIA"),1,0)))</f>
        <v/>
      </c>
    </row>
    <row r="205" spans="1:25" s="8" customFormat="1" ht="27.95" customHeight="1" x14ac:dyDescent="0.25">
      <c r="A205" s="56"/>
      <c r="B205" s="59"/>
      <c r="C205" s="59"/>
      <c r="D205" s="59"/>
      <c r="E205" s="59"/>
      <c r="F205" s="59"/>
      <c r="G205" s="59"/>
      <c r="H205" s="59"/>
      <c r="I205" s="44"/>
      <c r="J205" s="43"/>
      <c r="K205" s="13"/>
      <c r="L205" s="13"/>
      <c r="M205" s="50"/>
      <c r="N205" s="10" t="str">
        <f>IF(TRIM(M205)="","",LOOKUP(M205,Datos!$L$8:$L$33,Datos!$J$8:$J$33))</f>
        <v/>
      </c>
      <c r="O205" s="10" t="str">
        <f>IF(TRIM(M205)="","",LOOKUP(M205, Datos!$L$8:$L$33,Datos!$K$8:$K$33))</f>
        <v/>
      </c>
      <c r="P205" s="14"/>
      <c r="Q205" s="15"/>
      <c r="R205" s="15"/>
      <c r="S205" s="16"/>
      <c r="T205" s="16"/>
      <c r="U205" s="62"/>
      <c r="V205" s="96"/>
      <c r="W205" s="96"/>
      <c r="X205" s="99"/>
      <c r="Y205" s="30" t="str">
        <f>IF(TRIM(L205)="","",IF(AND(P205="SI", G202="CUARTO NIVEL PHD"),1.5,IF(AND(P205="SI",G202="CUARTO NIVEL MAESTRIA"),1,0)))</f>
        <v/>
      </c>
    </row>
    <row r="206" spans="1:25" s="8" customFormat="1" ht="27.95" customHeight="1" thickBot="1" x14ac:dyDescent="0.3">
      <c r="A206" s="57"/>
      <c r="B206" s="60"/>
      <c r="C206" s="60"/>
      <c r="D206" s="60"/>
      <c r="E206" s="60"/>
      <c r="F206" s="60"/>
      <c r="G206" s="60"/>
      <c r="H206" s="60"/>
      <c r="I206" s="54"/>
      <c r="J206" s="54"/>
      <c r="K206" s="17"/>
      <c r="L206" s="17"/>
      <c r="M206" s="51"/>
      <c r="N206" s="18" t="str">
        <f>IF(TRIM(M206)="","",LOOKUP(M206,Datos!$L$8:$L$33,Datos!$J$8:$J$33))</f>
        <v/>
      </c>
      <c r="O206" s="18" t="str">
        <f>IF(TRIM(M206)="","",LOOKUP(M206, Datos!$L$8:$L$33,Datos!$K$8:$K$33))</f>
        <v/>
      </c>
      <c r="P206" s="19"/>
      <c r="Q206" s="20"/>
      <c r="R206" s="20"/>
      <c r="S206" s="18"/>
      <c r="T206" s="18"/>
      <c r="U206" s="63"/>
      <c r="V206" s="97"/>
      <c r="W206" s="97"/>
      <c r="X206" s="100"/>
      <c r="Y206" s="31" t="str">
        <f>IF(TRIM(L206)="","",IF(AND(P206="SI", G202="CUARTO NIVEL PHD"),1.5,IF(AND(P206="SI",G202="CUARTO NIVEL MAESTRIA"),1,0)))</f>
        <v/>
      </c>
    </row>
    <row r="207" spans="1:25" s="8" customFormat="1" ht="27.95" customHeight="1" x14ac:dyDescent="0.25">
      <c r="A207" s="55" t="s">
        <v>136</v>
      </c>
      <c r="B207" s="58"/>
      <c r="C207" s="58"/>
      <c r="D207" s="58"/>
      <c r="E207" s="58"/>
      <c r="F207" s="58"/>
      <c r="G207" s="58"/>
      <c r="H207" s="58"/>
      <c r="I207" s="42"/>
      <c r="J207" s="42"/>
      <c r="K207" s="3"/>
      <c r="L207" s="3"/>
      <c r="M207" s="48"/>
      <c r="N207" s="4"/>
      <c r="O207" s="4"/>
      <c r="P207" s="5"/>
      <c r="Q207" s="6"/>
      <c r="R207" s="6"/>
      <c r="S207" s="7"/>
      <c r="T207" s="7"/>
      <c r="U207" s="61">
        <f>SUM(T207:T211)</f>
        <v>0</v>
      </c>
      <c r="V207" s="95"/>
      <c r="W207" s="95"/>
      <c r="X207" s="98" t="e">
        <f>IF((SUMIF(Y207:Y211,"0",T207:T211)/SUM(T207:T211) &gt;0.5),"NO","SI")</f>
        <v>#DIV/0!</v>
      </c>
      <c r="Y207" s="29" t="str">
        <f>IF(TRIM(L207)="","",IF(AND(P207="SI", G207="CUARTO NIVEL PHD"),1.5,IF(AND(P207="SI",G207="CUARTO NIVEL MAESTRIA"),1,0)))</f>
        <v/>
      </c>
    </row>
    <row r="208" spans="1:25" s="8" customFormat="1" ht="27.95" customHeight="1" x14ac:dyDescent="0.25">
      <c r="A208" s="56"/>
      <c r="B208" s="59"/>
      <c r="C208" s="59"/>
      <c r="D208" s="59"/>
      <c r="E208" s="59"/>
      <c r="F208" s="59"/>
      <c r="G208" s="59"/>
      <c r="H208" s="59"/>
      <c r="I208" s="43"/>
      <c r="J208" s="43"/>
      <c r="K208" s="9"/>
      <c r="L208" s="9"/>
      <c r="M208" s="49"/>
      <c r="N208" s="10"/>
      <c r="O208" s="10"/>
      <c r="P208" s="11"/>
      <c r="Q208" s="12"/>
      <c r="R208" s="12"/>
      <c r="S208" s="10"/>
      <c r="T208" s="10"/>
      <c r="U208" s="62"/>
      <c r="V208" s="96"/>
      <c r="W208" s="96"/>
      <c r="X208" s="99"/>
      <c r="Y208" s="30" t="str">
        <f>IF(TRIM(L208)="","",IF(AND(P208="SI", G207="CUARTO NIVEL PHD"),1.5,IF(AND(P208="SI",G207="CUARTO NIVEL MAESTRIA"),1,0)))</f>
        <v/>
      </c>
    </row>
    <row r="209" spans="1:25" s="8" customFormat="1" ht="27.95" customHeight="1" x14ac:dyDescent="0.25">
      <c r="A209" s="56"/>
      <c r="B209" s="59"/>
      <c r="C209" s="59"/>
      <c r="D209" s="59"/>
      <c r="E209" s="59"/>
      <c r="F209" s="59"/>
      <c r="G209" s="59"/>
      <c r="H209" s="59"/>
      <c r="I209" s="43"/>
      <c r="J209" s="43"/>
      <c r="K209" s="13"/>
      <c r="L209" s="13"/>
      <c r="M209" s="50"/>
      <c r="N209" s="10"/>
      <c r="O209" s="10"/>
      <c r="P209" s="14"/>
      <c r="Q209" s="15"/>
      <c r="R209" s="15"/>
      <c r="S209" s="16"/>
      <c r="T209" s="16"/>
      <c r="U209" s="62"/>
      <c r="V209" s="96"/>
      <c r="W209" s="96"/>
      <c r="X209" s="99"/>
      <c r="Y209" s="30" t="str">
        <f>IF(TRIM(L209)="","",IF(AND(P209="SI", G207="CUARTO NIVEL PHD"),1.5,IF(AND(P209="SI",G207="CUARTO NIVEL MAESTRIA"),1,0)))</f>
        <v/>
      </c>
    </row>
    <row r="210" spans="1:25" s="8" customFormat="1" ht="27.95" customHeight="1" x14ac:dyDescent="0.25">
      <c r="A210" s="56"/>
      <c r="B210" s="59"/>
      <c r="C210" s="59"/>
      <c r="D210" s="59"/>
      <c r="E210" s="59"/>
      <c r="F210" s="59"/>
      <c r="G210" s="59"/>
      <c r="H210" s="59"/>
      <c r="I210" s="44"/>
      <c r="J210" s="43"/>
      <c r="K210" s="13"/>
      <c r="L210" s="13"/>
      <c r="M210" s="50"/>
      <c r="N210" s="10" t="str">
        <f>IF(TRIM(M210)="","",LOOKUP(M210,Datos!$L$8:$L$33,Datos!$J$8:$J$33))</f>
        <v/>
      </c>
      <c r="O210" s="10" t="str">
        <f>IF(TRIM(M210)="","",LOOKUP(M210, Datos!$L$8:$L$33,Datos!$K$8:$K$33))</f>
        <v/>
      </c>
      <c r="P210" s="14"/>
      <c r="Q210" s="15"/>
      <c r="R210" s="15"/>
      <c r="S210" s="16"/>
      <c r="T210" s="16"/>
      <c r="U210" s="62"/>
      <c r="V210" s="96"/>
      <c r="W210" s="96"/>
      <c r="X210" s="99"/>
      <c r="Y210" s="30" t="str">
        <f>IF(TRIM(L210)="","",IF(AND(P210="SI", G207="CUARTO NIVEL PHD"),1.5,IF(AND(P210="SI",G207="CUARTO NIVEL MAESTRIA"),1,0)))</f>
        <v/>
      </c>
    </row>
    <row r="211" spans="1:25" s="8" customFormat="1" ht="27.95" customHeight="1" thickBot="1" x14ac:dyDescent="0.3">
      <c r="A211" s="57"/>
      <c r="B211" s="60"/>
      <c r="C211" s="60"/>
      <c r="D211" s="60"/>
      <c r="E211" s="60"/>
      <c r="F211" s="60"/>
      <c r="G211" s="60"/>
      <c r="H211" s="60"/>
      <c r="I211" s="54"/>
      <c r="J211" s="54"/>
      <c r="K211" s="17"/>
      <c r="L211" s="17"/>
      <c r="M211" s="51"/>
      <c r="N211" s="18" t="str">
        <f>IF(TRIM(M211)="","",LOOKUP(M211,Datos!$L$8:$L$33,Datos!$J$8:$J$33))</f>
        <v/>
      </c>
      <c r="O211" s="18" t="str">
        <f>IF(TRIM(M211)="","",LOOKUP(M211, Datos!$L$8:$L$33,Datos!$K$8:$K$33))</f>
        <v/>
      </c>
      <c r="P211" s="19"/>
      <c r="Q211" s="20"/>
      <c r="R211" s="20"/>
      <c r="S211" s="18"/>
      <c r="T211" s="18"/>
      <c r="U211" s="63"/>
      <c r="V211" s="97"/>
      <c r="W211" s="97"/>
      <c r="X211" s="100"/>
      <c r="Y211" s="31" t="str">
        <f>IF(TRIM(L211)="","",IF(AND(P211="SI", G207="CUARTO NIVEL PHD"),1.5,IF(AND(P211="SI",G207="CUARTO NIVEL MAESTRIA"),1,0)))</f>
        <v/>
      </c>
    </row>
    <row r="212" spans="1:25" s="8" customFormat="1" ht="27.95" customHeight="1" x14ac:dyDescent="0.25">
      <c r="A212" s="55" t="s">
        <v>137</v>
      </c>
      <c r="B212" s="58"/>
      <c r="C212" s="58"/>
      <c r="D212" s="58"/>
      <c r="E212" s="58"/>
      <c r="F212" s="58"/>
      <c r="G212" s="58"/>
      <c r="H212" s="58"/>
      <c r="I212" s="42"/>
      <c r="J212" s="42"/>
      <c r="K212" s="3"/>
      <c r="L212" s="3"/>
      <c r="M212" s="48"/>
      <c r="N212" s="4"/>
      <c r="O212" s="4"/>
      <c r="P212" s="5"/>
      <c r="Q212" s="6"/>
      <c r="R212" s="6"/>
      <c r="S212" s="7"/>
      <c r="T212" s="7"/>
      <c r="U212" s="61">
        <f>SUM(T212:T216)</f>
        <v>0</v>
      </c>
      <c r="V212" s="95"/>
      <c r="W212" s="95"/>
      <c r="X212" s="98" t="e">
        <f>IF((SUMIF(Y212:Y216,"0",T212:T216)/SUM(T212:T216) &gt;0.5),"NO","SI")</f>
        <v>#DIV/0!</v>
      </c>
      <c r="Y212" s="29" t="str">
        <f>IF(TRIM(L212)="","",IF(AND(P212="SI", G212="CUARTO NIVEL PHD"),1.5,IF(AND(P212="SI",G212="CUARTO NIVEL MAESTRIA"),1,0)))</f>
        <v/>
      </c>
    </row>
    <row r="213" spans="1:25" s="8" customFormat="1" ht="27.95" customHeight="1" x14ac:dyDescent="0.25">
      <c r="A213" s="56"/>
      <c r="B213" s="59"/>
      <c r="C213" s="59"/>
      <c r="D213" s="59"/>
      <c r="E213" s="59"/>
      <c r="F213" s="59"/>
      <c r="G213" s="59"/>
      <c r="H213" s="59"/>
      <c r="I213" s="43"/>
      <c r="J213" s="43"/>
      <c r="K213" s="9"/>
      <c r="L213" s="9"/>
      <c r="M213" s="49"/>
      <c r="N213" s="10"/>
      <c r="O213" s="10"/>
      <c r="P213" s="11"/>
      <c r="Q213" s="12"/>
      <c r="R213" s="12"/>
      <c r="S213" s="10"/>
      <c r="T213" s="10"/>
      <c r="U213" s="62"/>
      <c r="V213" s="96"/>
      <c r="W213" s="96"/>
      <c r="X213" s="99"/>
      <c r="Y213" s="30" t="str">
        <f>IF(TRIM(L213)="","",IF(AND(P213="SI", G212="CUARTO NIVEL PHD"),1.5,IF(AND(P213="SI",G212="CUARTO NIVEL MAESTRIA"),1,0)))</f>
        <v/>
      </c>
    </row>
    <row r="214" spans="1:25" s="8" customFormat="1" ht="27.95" customHeight="1" x14ac:dyDescent="0.25">
      <c r="A214" s="56"/>
      <c r="B214" s="59"/>
      <c r="C214" s="59"/>
      <c r="D214" s="59"/>
      <c r="E214" s="59"/>
      <c r="F214" s="59"/>
      <c r="G214" s="59"/>
      <c r="H214" s="59"/>
      <c r="I214" s="43"/>
      <c r="J214" s="43"/>
      <c r="K214" s="13"/>
      <c r="L214" s="13"/>
      <c r="M214" s="50"/>
      <c r="N214" s="10"/>
      <c r="O214" s="10"/>
      <c r="P214" s="14"/>
      <c r="Q214" s="15"/>
      <c r="R214" s="15"/>
      <c r="S214" s="16"/>
      <c r="T214" s="16"/>
      <c r="U214" s="62"/>
      <c r="V214" s="96"/>
      <c r="W214" s="96"/>
      <c r="X214" s="99"/>
      <c r="Y214" s="30" t="str">
        <f>IF(TRIM(L214)="","",IF(AND(P214="SI", G212="CUARTO NIVEL PHD"),1.5,IF(AND(P214="SI",G212="CUARTO NIVEL MAESTRIA"),1,0)))</f>
        <v/>
      </c>
    </row>
    <row r="215" spans="1:25" s="8" customFormat="1" ht="27.95" customHeight="1" x14ac:dyDescent="0.25">
      <c r="A215" s="56"/>
      <c r="B215" s="59"/>
      <c r="C215" s="59"/>
      <c r="D215" s="59"/>
      <c r="E215" s="59"/>
      <c r="F215" s="59"/>
      <c r="G215" s="59"/>
      <c r="H215" s="59"/>
      <c r="I215" s="44"/>
      <c r="J215" s="43"/>
      <c r="K215" s="13"/>
      <c r="L215" s="13"/>
      <c r="M215" s="50"/>
      <c r="N215" s="10" t="str">
        <f>IF(TRIM(M215)="","",LOOKUP(M215,Datos!$L$8:$L$33,Datos!$J$8:$J$33))</f>
        <v/>
      </c>
      <c r="O215" s="10" t="str">
        <f>IF(TRIM(M215)="","",LOOKUP(M215, Datos!$L$8:$L$33,Datos!$K$8:$K$33))</f>
        <v/>
      </c>
      <c r="P215" s="14"/>
      <c r="Q215" s="15"/>
      <c r="R215" s="15"/>
      <c r="S215" s="16"/>
      <c r="T215" s="16"/>
      <c r="U215" s="62"/>
      <c r="V215" s="96"/>
      <c r="W215" s="96"/>
      <c r="X215" s="99"/>
      <c r="Y215" s="30" t="str">
        <f>IF(TRIM(L215)="","",IF(AND(P215="SI", G212="CUARTO NIVEL PHD"),1.5,IF(AND(P215="SI",G212="CUARTO NIVEL MAESTRIA"),1,0)))</f>
        <v/>
      </c>
    </row>
    <row r="216" spans="1:25" s="8" customFormat="1" ht="27.95" customHeight="1" thickBot="1" x14ac:dyDescent="0.3">
      <c r="A216" s="57"/>
      <c r="B216" s="60"/>
      <c r="C216" s="60"/>
      <c r="D216" s="60"/>
      <c r="E216" s="60"/>
      <c r="F216" s="60"/>
      <c r="G216" s="60"/>
      <c r="H216" s="60"/>
      <c r="I216" s="54"/>
      <c r="J216" s="54"/>
      <c r="K216" s="17"/>
      <c r="L216" s="17"/>
      <c r="M216" s="51"/>
      <c r="N216" s="18" t="str">
        <f>IF(TRIM(M216)="","",LOOKUP(M216,Datos!$L$8:$L$33,Datos!$J$8:$J$33))</f>
        <v/>
      </c>
      <c r="O216" s="18" t="str">
        <f>IF(TRIM(M216)="","",LOOKUP(M216, Datos!$L$8:$L$33,Datos!$K$8:$K$33))</f>
        <v/>
      </c>
      <c r="P216" s="19"/>
      <c r="Q216" s="20"/>
      <c r="R216" s="20"/>
      <c r="S216" s="18"/>
      <c r="T216" s="18"/>
      <c r="U216" s="63"/>
      <c r="V216" s="97"/>
      <c r="W216" s="97"/>
      <c r="X216" s="100"/>
      <c r="Y216" s="31" t="str">
        <f>IF(TRIM(L216)="","",IF(AND(P216="SI", G212="CUARTO NIVEL PHD"),1.5,IF(AND(P216="SI",G212="CUARTO NIVEL MAESTRIA"),1,0)))</f>
        <v/>
      </c>
    </row>
    <row r="217" spans="1:25" s="8" customFormat="1" ht="27.95" customHeight="1" x14ac:dyDescent="0.25">
      <c r="A217" s="55" t="s">
        <v>138</v>
      </c>
      <c r="B217" s="58"/>
      <c r="C217" s="58"/>
      <c r="D217" s="58"/>
      <c r="E217" s="58"/>
      <c r="F217" s="58"/>
      <c r="G217" s="58"/>
      <c r="H217" s="58"/>
      <c r="I217" s="42"/>
      <c r="J217" s="42"/>
      <c r="K217" s="3"/>
      <c r="L217" s="3"/>
      <c r="M217" s="48"/>
      <c r="N217" s="4"/>
      <c r="O217" s="4"/>
      <c r="P217" s="5"/>
      <c r="Q217" s="6"/>
      <c r="R217" s="6"/>
      <c r="S217" s="7"/>
      <c r="T217" s="7"/>
      <c r="U217" s="61">
        <f>SUM(T217:T221)</f>
        <v>0</v>
      </c>
      <c r="V217" s="95"/>
      <c r="W217" s="95"/>
      <c r="X217" s="98" t="e">
        <f>IF((SUMIF(Y217:Y221,"0",T217:T221)/SUM(T217:T221) &gt;0.5),"NO","SI")</f>
        <v>#DIV/0!</v>
      </c>
      <c r="Y217" s="29" t="str">
        <f>IF(TRIM(L217)="","",IF(AND(P217="SI", G217="CUARTO NIVEL PHD"),1.5,IF(AND(P217="SI",G217="CUARTO NIVEL MAESTRIA"),1,0)))</f>
        <v/>
      </c>
    </row>
    <row r="218" spans="1:25" s="8" customFormat="1" ht="27.95" customHeight="1" x14ac:dyDescent="0.25">
      <c r="A218" s="56"/>
      <c r="B218" s="59"/>
      <c r="C218" s="59"/>
      <c r="D218" s="59"/>
      <c r="E218" s="59"/>
      <c r="F218" s="59"/>
      <c r="G218" s="59"/>
      <c r="H218" s="59"/>
      <c r="I218" s="43"/>
      <c r="J218" s="43"/>
      <c r="K218" s="9"/>
      <c r="L218" s="9"/>
      <c r="M218" s="49"/>
      <c r="N218" s="10"/>
      <c r="O218" s="10"/>
      <c r="P218" s="11"/>
      <c r="Q218" s="12"/>
      <c r="R218" s="12"/>
      <c r="S218" s="10"/>
      <c r="T218" s="10"/>
      <c r="U218" s="62"/>
      <c r="V218" s="96"/>
      <c r="W218" s="96"/>
      <c r="X218" s="99"/>
      <c r="Y218" s="30" t="str">
        <f>IF(TRIM(L218)="","",IF(AND(P218="SI", G217="CUARTO NIVEL PHD"),1.5,IF(AND(P218="SI",G217="CUARTO NIVEL MAESTRIA"),1,0)))</f>
        <v/>
      </c>
    </row>
    <row r="219" spans="1:25" s="8" customFormat="1" ht="27.95" customHeight="1" x14ac:dyDescent="0.25">
      <c r="A219" s="56"/>
      <c r="B219" s="59"/>
      <c r="C219" s="59"/>
      <c r="D219" s="59"/>
      <c r="E219" s="59"/>
      <c r="F219" s="59"/>
      <c r="G219" s="59"/>
      <c r="H219" s="59"/>
      <c r="I219" s="43"/>
      <c r="J219" s="43"/>
      <c r="K219" s="13"/>
      <c r="L219" s="13"/>
      <c r="M219" s="50"/>
      <c r="N219" s="10"/>
      <c r="O219" s="10"/>
      <c r="P219" s="14"/>
      <c r="Q219" s="15"/>
      <c r="R219" s="15"/>
      <c r="S219" s="16"/>
      <c r="T219" s="16"/>
      <c r="U219" s="62"/>
      <c r="V219" s="96"/>
      <c r="W219" s="96"/>
      <c r="X219" s="99"/>
      <c r="Y219" s="30" t="str">
        <f>IF(TRIM(L219)="","",IF(AND(P219="SI", G217="CUARTO NIVEL PHD"),1.5,IF(AND(P219="SI",G217="CUARTO NIVEL MAESTRIA"),1,0)))</f>
        <v/>
      </c>
    </row>
    <row r="220" spans="1:25" s="8" customFormat="1" ht="27.95" customHeight="1" x14ac:dyDescent="0.25">
      <c r="A220" s="56"/>
      <c r="B220" s="59"/>
      <c r="C220" s="59"/>
      <c r="D220" s="59"/>
      <c r="E220" s="59"/>
      <c r="F220" s="59"/>
      <c r="G220" s="59"/>
      <c r="H220" s="59"/>
      <c r="I220" s="44"/>
      <c r="J220" s="43"/>
      <c r="K220" s="13"/>
      <c r="L220" s="13"/>
      <c r="M220" s="50"/>
      <c r="N220" s="10" t="str">
        <f>IF(TRIM(M220)="","",LOOKUP(M220,Datos!$L$8:$L$33,Datos!$J$8:$J$33))</f>
        <v/>
      </c>
      <c r="O220" s="10" t="str">
        <f>IF(TRIM(M220)="","",LOOKUP(M220, Datos!$L$8:$L$33,Datos!$K$8:$K$33))</f>
        <v/>
      </c>
      <c r="P220" s="14"/>
      <c r="Q220" s="15"/>
      <c r="R220" s="15"/>
      <c r="S220" s="16"/>
      <c r="T220" s="16"/>
      <c r="U220" s="62"/>
      <c r="V220" s="96"/>
      <c r="W220" s="96"/>
      <c r="X220" s="99"/>
      <c r="Y220" s="30" t="str">
        <f>IF(TRIM(L220)="","",IF(AND(P220="SI", G217="CUARTO NIVEL PHD"),1.5,IF(AND(P220="SI",G217="CUARTO NIVEL MAESTRIA"),1,0)))</f>
        <v/>
      </c>
    </row>
    <row r="221" spans="1:25" s="8" customFormat="1" ht="27.95" customHeight="1" thickBot="1" x14ac:dyDescent="0.3">
      <c r="A221" s="57"/>
      <c r="B221" s="60"/>
      <c r="C221" s="60"/>
      <c r="D221" s="60"/>
      <c r="E221" s="60"/>
      <c r="F221" s="60"/>
      <c r="G221" s="60"/>
      <c r="H221" s="60"/>
      <c r="I221" s="54"/>
      <c r="J221" s="54"/>
      <c r="K221" s="17"/>
      <c r="L221" s="17"/>
      <c r="M221" s="51"/>
      <c r="N221" s="18" t="str">
        <f>IF(TRIM(M221)="","",LOOKUP(M221,Datos!$L$8:$L$33,Datos!$J$8:$J$33))</f>
        <v/>
      </c>
      <c r="O221" s="18" t="str">
        <f>IF(TRIM(M221)="","",LOOKUP(M221, Datos!$L$8:$L$33,Datos!$K$8:$K$33))</f>
        <v/>
      </c>
      <c r="P221" s="19"/>
      <c r="Q221" s="20"/>
      <c r="R221" s="20"/>
      <c r="S221" s="18"/>
      <c r="T221" s="18"/>
      <c r="U221" s="63"/>
      <c r="V221" s="97"/>
      <c r="W221" s="97"/>
      <c r="X221" s="100"/>
      <c r="Y221" s="31" t="str">
        <f>IF(TRIM(L221)="","",IF(AND(P221="SI", G217="CUARTO NIVEL PHD"),1.5,IF(AND(P221="SI",G217="CUARTO NIVEL MAESTRIA"),1,0)))</f>
        <v/>
      </c>
    </row>
    <row r="222" spans="1:25" s="8" customFormat="1" ht="27.95" customHeight="1" x14ac:dyDescent="0.25">
      <c r="A222" s="55" t="s">
        <v>139</v>
      </c>
      <c r="B222" s="58"/>
      <c r="C222" s="58"/>
      <c r="D222" s="58"/>
      <c r="E222" s="58"/>
      <c r="F222" s="58"/>
      <c r="G222" s="58"/>
      <c r="H222" s="58"/>
      <c r="I222" s="42"/>
      <c r="J222" s="42"/>
      <c r="K222" s="3"/>
      <c r="L222" s="3"/>
      <c r="M222" s="48"/>
      <c r="N222" s="4"/>
      <c r="O222" s="4"/>
      <c r="P222" s="5"/>
      <c r="Q222" s="6"/>
      <c r="R222" s="6"/>
      <c r="S222" s="7"/>
      <c r="T222" s="7"/>
      <c r="U222" s="61">
        <f>SUM(T222:T226)</f>
        <v>0</v>
      </c>
      <c r="V222" s="95"/>
      <c r="W222" s="95"/>
      <c r="X222" s="98" t="e">
        <f>IF((SUMIF(Y222:Y226,"0",T222:T226)/SUM(T222:T226) &gt;0.5),"NO","SI")</f>
        <v>#DIV/0!</v>
      </c>
      <c r="Y222" s="29" t="str">
        <f>IF(TRIM(L222)="","",IF(AND(P222="SI", G222="CUARTO NIVEL PHD"),1.5,IF(AND(P222="SI",G222="CUARTO NIVEL MAESTRIA"),1,0)))</f>
        <v/>
      </c>
    </row>
    <row r="223" spans="1:25" s="8" customFormat="1" ht="27.95" customHeight="1" x14ac:dyDescent="0.25">
      <c r="A223" s="56"/>
      <c r="B223" s="59"/>
      <c r="C223" s="59"/>
      <c r="D223" s="59"/>
      <c r="E223" s="59"/>
      <c r="F223" s="59"/>
      <c r="G223" s="59"/>
      <c r="H223" s="59"/>
      <c r="I223" s="43"/>
      <c r="J223" s="43"/>
      <c r="K223" s="9"/>
      <c r="L223" s="9"/>
      <c r="M223" s="49"/>
      <c r="N223" s="10"/>
      <c r="O223" s="10"/>
      <c r="P223" s="11"/>
      <c r="Q223" s="12"/>
      <c r="R223" s="12"/>
      <c r="S223" s="10"/>
      <c r="T223" s="10"/>
      <c r="U223" s="62"/>
      <c r="V223" s="96"/>
      <c r="W223" s="96"/>
      <c r="X223" s="99"/>
      <c r="Y223" s="30" t="str">
        <f>IF(TRIM(L223)="","",IF(AND(P223="SI", G222="CUARTO NIVEL PHD"),1.5,IF(AND(P223="SI",G222="CUARTO NIVEL MAESTRIA"),1,0)))</f>
        <v/>
      </c>
    </row>
    <row r="224" spans="1:25" s="8" customFormat="1" ht="27.95" customHeight="1" x14ac:dyDescent="0.25">
      <c r="A224" s="56"/>
      <c r="B224" s="59"/>
      <c r="C224" s="59"/>
      <c r="D224" s="59"/>
      <c r="E224" s="59"/>
      <c r="F224" s="59"/>
      <c r="G224" s="59"/>
      <c r="H224" s="59"/>
      <c r="I224" s="43"/>
      <c r="J224" s="43"/>
      <c r="K224" s="13"/>
      <c r="L224" s="13"/>
      <c r="M224" s="50"/>
      <c r="N224" s="10"/>
      <c r="O224" s="10"/>
      <c r="P224" s="14"/>
      <c r="Q224" s="15"/>
      <c r="R224" s="15"/>
      <c r="S224" s="16"/>
      <c r="T224" s="16"/>
      <c r="U224" s="62"/>
      <c r="V224" s="96"/>
      <c r="W224" s="96"/>
      <c r="X224" s="99"/>
      <c r="Y224" s="30" t="str">
        <f>IF(TRIM(L224)="","",IF(AND(P224="SI", G222="CUARTO NIVEL PHD"),1.5,IF(AND(P224="SI",G222="CUARTO NIVEL MAESTRIA"),1,0)))</f>
        <v/>
      </c>
    </row>
    <row r="225" spans="1:25" s="8" customFormat="1" ht="27.95" customHeight="1" x14ac:dyDescent="0.25">
      <c r="A225" s="56"/>
      <c r="B225" s="59"/>
      <c r="C225" s="59"/>
      <c r="D225" s="59"/>
      <c r="E225" s="59"/>
      <c r="F225" s="59"/>
      <c r="G225" s="59"/>
      <c r="H225" s="59"/>
      <c r="I225" s="44"/>
      <c r="J225" s="43"/>
      <c r="K225" s="13"/>
      <c r="L225" s="13"/>
      <c r="M225" s="50"/>
      <c r="N225" s="10" t="str">
        <f>IF(TRIM(M225)="","",LOOKUP(M225,Datos!$L$8:$L$33,Datos!$J$8:$J$33))</f>
        <v/>
      </c>
      <c r="O225" s="10" t="str">
        <f>IF(TRIM(M225)="","",LOOKUP(M225, Datos!$L$8:$L$33,Datos!$K$8:$K$33))</f>
        <v/>
      </c>
      <c r="P225" s="14"/>
      <c r="Q225" s="15"/>
      <c r="R225" s="15"/>
      <c r="S225" s="16"/>
      <c r="T225" s="16"/>
      <c r="U225" s="62"/>
      <c r="V225" s="96"/>
      <c r="W225" s="96"/>
      <c r="X225" s="99"/>
      <c r="Y225" s="30" t="str">
        <f>IF(TRIM(L225)="","",IF(AND(P225="SI", G222="CUARTO NIVEL PHD"),1.5,IF(AND(P225="SI",G222="CUARTO NIVEL MAESTRIA"),1,0)))</f>
        <v/>
      </c>
    </row>
    <row r="226" spans="1:25" s="8" customFormat="1" ht="27.95" customHeight="1" thickBot="1" x14ac:dyDescent="0.3">
      <c r="A226" s="57"/>
      <c r="B226" s="60"/>
      <c r="C226" s="60"/>
      <c r="D226" s="60"/>
      <c r="E226" s="60"/>
      <c r="F226" s="60"/>
      <c r="G226" s="60"/>
      <c r="H226" s="60"/>
      <c r="I226" s="54"/>
      <c r="J226" s="54"/>
      <c r="K226" s="17"/>
      <c r="L226" s="17"/>
      <c r="M226" s="51"/>
      <c r="N226" s="18" t="str">
        <f>IF(TRIM(M226)="","",LOOKUP(M226,Datos!$L$8:$L$33,Datos!$J$8:$J$33))</f>
        <v/>
      </c>
      <c r="O226" s="18" t="str">
        <f>IF(TRIM(M226)="","",LOOKUP(M226, Datos!$L$8:$L$33,Datos!$K$8:$K$33))</f>
        <v/>
      </c>
      <c r="P226" s="19"/>
      <c r="Q226" s="20"/>
      <c r="R226" s="20"/>
      <c r="S226" s="18"/>
      <c r="T226" s="18"/>
      <c r="U226" s="63"/>
      <c r="V226" s="97"/>
      <c r="W226" s="97"/>
      <c r="X226" s="100"/>
      <c r="Y226" s="31" t="str">
        <f>IF(TRIM(L226)="","",IF(AND(P226="SI", G222="CUARTO NIVEL PHD"),1.5,IF(AND(P226="SI",G222="CUARTO NIVEL MAESTRIA"),1,0)))</f>
        <v/>
      </c>
    </row>
    <row r="227" spans="1:25" s="8" customFormat="1" ht="27.95" customHeight="1" x14ac:dyDescent="0.25">
      <c r="A227" s="55" t="s">
        <v>140</v>
      </c>
      <c r="B227" s="58"/>
      <c r="C227" s="58"/>
      <c r="D227" s="58"/>
      <c r="E227" s="58"/>
      <c r="F227" s="58"/>
      <c r="G227" s="58"/>
      <c r="H227" s="58"/>
      <c r="I227" s="42"/>
      <c r="J227" s="42"/>
      <c r="K227" s="3"/>
      <c r="L227" s="3"/>
      <c r="M227" s="48"/>
      <c r="N227" s="4"/>
      <c r="O227" s="4"/>
      <c r="P227" s="5"/>
      <c r="Q227" s="6"/>
      <c r="R227" s="6"/>
      <c r="S227" s="7"/>
      <c r="T227" s="7"/>
      <c r="U227" s="61">
        <f>SUM(T227:T231)</f>
        <v>0</v>
      </c>
      <c r="V227" s="95"/>
      <c r="W227" s="95"/>
      <c r="X227" s="98" t="e">
        <f>IF((SUMIF(Y227:Y231,"0",T227:T231)/SUM(T227:T231) &gt;0.5),"NO","SI")</f>
        <v>#DIV/0!</v>
      </c>
      <c r="Y227" s="29" t="str">
        <f>IF(TRIM(L227)="","",IF(AND(P227="SI", G227="CUARTO NIVEL PHD"),1.5,IF(AND(P227="SI",G227="CUARTO NIVEL MAESTRIA"),1,0)))</f>
        <v/>
      </c>
    </row>
    <row r="228" spans="1:25" s="8" customFormat="1" ht="27.95" customHeight="1" x14ac:dyDescent="0.25">
      <c r="A228" s="56"/>
      <c r="B228" s="59"/>
      <c r="C228" s="59"/>
      <c r="D228" s="59"/>
      <c r="E228" s="59"/>
      <c r="F228" s="59"/>
      <c r="G228" s="59"/>
      <c r="H228" s="59"/>
      <c r="I228" s="43"/>
      <c r="J228" s="43"/>
      <c r="K228" s="9"/>
      <c r="L228" s="9"/>
      <c r="M228" s="49"/>
      <c r="N228" s="10"/>
      <c r="O228" s="10"/>
      <c r="P228" s="11"/>
      <c r="Q228" s="12"/>
      <c r="R228" s="12"/>
      <c r="S228" s="10"/>
      <c r="T228" s="10"/>
      <c r="U228" s="62"/>
      <c r="V228" s="96"/>
      <c r="W228" s="96"/>
      <c r="X228" s="99"/>
      <c r="Y228" s="30" t="str">
        <f>IF(TRIM(L228)="","",IF(AND(P228="SI", G227="CUARTO NIVEL PHD"),1.5,IF(AND(P228="SI",G227="CUARTO NIVEL MAESTRIA"),1,0)))</f>
        <v/>
      </c>
    </row>
    <row r="229" spans="1:25" s="8" customFormat="1" ht="27.95" customHeight="1" x14ac:dyDescent="0.25">
      <c r="A229" s="56"/>
      <c r="B229" s="59"/>
      <c r="C229" s="59"/>
      <c r="D229" s="59"/>
      <c r="E229" s="59"/>
      <c r="F229" s="59"/>
      <c r="G229" s="59"/>
      <c r="H229" s="59"/>
      <c r="I229" s="43"/>
      <c r="J229" s="43"/>
      <c r="K229" s="13"/>
      <c r="L229" s="13"/>
      <c r="M229" s="50"/>
      <c r="N229" s="10"/>
      <c r="O229" s="10"/>
      <c r="P229" s="14"/>
      <c r="Q229" s="15"/>
      <c r="R229" s="15"/>
      <c r="S229" s="16"/>
      <c r="T229" s="16"/>
      <c r="U229" s="62"/>
      <c r="V229" s="96"/>
      <c r="W229" s="96"/>
      <c r="X229" s="99"/>
      <c r="Y229" s="30" t="str">
        <f>IF(TRIM(L229)="","",IF(AND(P229="SI", G227="CUARTO NIVEL PHD"),1.5,IF(AND(P229="SI",G227="CUARTO NIVEL MAESTRIA"),1,0)))</f>
        <v/>
      </c>
    </row>
    <row r="230" spans="1:25" s="8" customFormat="1" ht="27.95" customHeight="1" x14ac:dyDescent="0.25">
      <c r="A230" s="56"/>
      <c r="B230" s="59"/>
      <c r="C230" s="59"/>
      <c r="D230" s="59"/>
      <c r="E230" s="59"/>
      <c r="F230" s="59"/>
      <c r="G230" s="59"/>
      <c r="H230" s="59"/>
      <c r="I230" s="44"/>
      <c r="J230" s="43"/>
      <c r="K230" s="13"/>
      <c r="L230" s="13"/>
      <c r="M230" s="50"/>
      <c r="N230" s="10" t="str">
        <f>IF(TRIM(M230)="","",LOOKUP(M230,Datos!$L$8:$L$33,Datos!$J$8:$J$33))</f>
        <v/>
      </c>
      <c r="O230" s="10" t="str">
        <f>IF(TRIM(M230)="","",LOOKUP(M230, Datos!$L$8:$L$33,Datos!$K$8:$K$33))</f>
        <v/>
      </c>
      <c r="P230" s="14"/>
      <c r="Q230" s="15"/>
      <c r="R230" s="15"/>
      <c r="S230" s="16"/>
      <c r="T230" s="16"/>
      <c r="U230" s="62"/>
      <c r="V230" s="96"/>
      <c r="W230" s="96"/>
      <c r="X230" s="99"/>
      <c r="Y230" s="30" t="str">
        <f>IF(TRIM(L230)="","",IF(AND(P230="SI", G227="CUARTO NIVEL PHD"),1.5,IF(AND(P230="SI",G227="CUARTO NIVEL MAESTRIA"),1,0)))</f>
        <v/>
      </c>
    </row>
    <row r="231" spans="1:25" s="8" customFormat="1" ht="27.95" customHeight="1" thickBot="1" x14ac:dyDescent="0.3">
      <c r="A231" s="57"/>
      <c r="B231" s="60"/>
      <c r="C231" s="60"/>
      <c r="D231" s="60"/>
      <c r="E231" s="60"/>
      <c r="F231" s="60"/>
      <c r="G231" s="60"/>
      <c r="H231" s="60"/>
      <c r="I231" s="54"/>
      <c r="J231" s="54"/>
      <c r="K231" s="17"/>
      <c r="L231" s="17"/>
      <c r="M231" s="51"/>
      <c r="N231" s="18" t="str">
        <f>IF(TRIM(M231)="","",LOOKUP(M231,Datos!$L$8:$L$33,Datos!$J$8:$J$33))</f>
        <v/>
      </c>
      <c r="O231" s="18" t="str">
        <f>IF(TRIM(M231)="","",LOOKUP(M231, Datos!$L$8:$L$33,Datos!$K$8:$K$33))</f>
        <v/>
      </c>
      <c r="P231" s="19"/>
      <c r="Q231" s="20"/>
      <c r="R231" s="20"/>
      <c r="S231" s="18"/>
      <c r="T231" s="18"/>
      <c r="U231" s="63"/>
      <c r="V231" s="97"/>
      <c r="W231" s="97"/>
      <c r="X231" s="100"/>
      <c r="Y231" s="31" t="str">
        <f>IF(TRIM(L231)="","",IF(AND(P231="SI", G227="CUARTO NIVEL PHD"),1.5,IF(AND(P231="SI",G227="CUARTO NIVEL MAESTRIA"),1,0)))</f>
        <v/>
      </c>
    </row>
    <row r="232" spans="1:25" s="8" customFormat="1" ht="27.95" customHeight="1" x14ac:dyDescent="0.25">
      <c r="A232" s="55" t="s">
        <v>141</v>
      </c>
      <c r="B232" s="58"/>
      <c r="C232" s="58"/>
      <c r="D232" s="58"/>
      <c r="E232" s="58"/>
      <c r="F232" s="58"/>
      <c r="G232" s="58"/>
      <c r="H232" s="58"/>
      <c r="I232" s="42"/>
      <c r="J232" s="42"/>
      <c r="K232" s="3"/>
      <c r="L232" s="3"/>
      <c r="M232" s="48"/>
      <c r="N232" s="4"/>
      <c r="O232" s="4"/>
      <c r="P232" s="5"/>
      <c r="Q232" s="6"/>
      <c r="R232" s="6"/>
      <c r="S232" s="7"/>
      <c r="T232" s="7"/>
      <c r="U232" s="61">
        <f>SUM(T232:T236)</f>
        <v>0</v>
      </c>
      <c r="V232" s="95"/>
      <c r="W232" s="95"/>
      <c r="X232" s="98" t="e">
        <f>IF((SUMIF(Y232:Y236,"0",T232:T236)/SUM(T232:T236) &gt;0.5),"NO","SI")</f>
        <v>#DIV/0!</v>
      </c>
      <c r="Y232" s="29" t="str">
        <f>IF(TRIM(L232)="","",IF(AND(P232="SI", G232="CUARTO NIVEL PHD"),1.5,IF(AND(P232="SI",G232="CUARTO NIVEL MAESTRIA"),1,0)))</f>
        <v/>
      </c>
    </row>
    <row r="233" spans="1:25" s="8" customFormat="1" ht="27.95" customHeight="1" x14ac:dyDescent="0.25">
      <c r="A233" s="56"/>
      <c r="B233" s="59"/>
      <c r="C233" s="59"/>
      <c r="D233" s="59"/>
      <c r="E233" s="59"/>
      <c r="F233" s="59"/>
      <c r="G233" s="59"/>
      <c r="H233" s="59"/>
      <c r="I233" s="43"/>
      <c r="J233" s="43"/>
      <c r="K233" s="9"/>
      <c r="L233" s="9"/>
      <c r="M233" s="49"/>
      <c r="N233" s="10"/>
      <c r="O233" s="10"/>
      <c r="P233" s="11"/>
      <c r="Q233" s="12"/>
      <c r="R233" s="12"/>
      <c r="S233" s="10"/>
      <c r="T233" s="10"/>
      <c r="U233" s="62"/>
      <c r="V233" s="96"/>
      <c r="W233" s="96"/>
      <c r="X233" s="99"/>
      <c r="Y233" s="30" t="str">
        <f>IF(TRIM(L233)="","",IF(AND(P233="SI", G232="CUARTO NIVEL PHD"),1.5,IF(AND(P233="SI",G232="CUARTO NIVEL MAESTRIA"),1,0)))</f>
        <v/>
      </c>
    </row>
    <row r="234" spans="1:25" s="8" customFormat="1" ht="27.95" customHeight="1" x14ac:dyDescent="0.25">
      <c r="A234" s="56"/>
      <c r="B234" s="59"/>
      <c r="C234" s="59"/>
      <c r="D234" s="59"/>
      <c r="E234" s="59"/>
      <c r="F234" s="59"/>
      <c r="G234" s="59"/>
      <c r="H234" s="59"/>
      <c r="I234" s="43"/>
      <c r="J234" s="43"/>
      <c r="K234" s="13"/>
      <c r="L234" s="13"/>
      <c r="M234" s="50"/>
      <c r="N234" s="10"/>
      <c r="O234" s="10"/>
      <c r="P234" s="14"/>
      <c r="Q234" s="15"/>
      <c r="R234" s="15"/>
      <c r="S234" s="16"/>
      <c r="T234" s="16"/>
      <c r="U234" s="62"/>
      <c r="V234" s="96"/>
      <c r="W234" s="96"/>
      <c r="X234" s="99"/>
      <c r="Y234" s="30" t="str">
        <f>IF(TRIM(L234)="","",IF(AND(P234="SI", G232="CUARTO NIVEL PHD"),1.5,IF(AND(P234="SI",G232="CUARTO NIVEL MAESTRIA"),1,0)))</f>
        <v/>
      </c>
    </row>
    <row r="235" spans="1:25" s="8" customFormat="1" ht="27.95" customHeight="1" x14ac:dyDescent="0.25">
      <c r="A235" s="56"/>
      <c r="B235" s="59"/>
      <c r="C235" s="59"/>
      <c r="D235" s="59"/>
      <c r="E235" s="59"/>
      <c r="F235" s="59"/>
      <c r="G235" s="59"/>
      <c r="H235" s="59"/>
      <c r="I235" s="44"/>
      <c r="J235" s="43"/>
      <c r="K235" s="13"/>
      <c r="L235" s="13"/>
      <c r="M235" s="50"/>
      <c r="N235" s="10" t="str">
        <f>IF(TRIM(M235)="","",LOOKUP(M235,Datos!$L$8:$L$33,Datos!$J$8:$J$33))</f>
        <v/>
      </c>
      <c r="O235" s="10" t="str">
        <f>IF(TRIM(M235)="","",LOOKUP(M235, Datos!$L$8:$L$33,Datos!$K$8:$K$33))</f>
        <v/>
      </c>
      <c r="P235" s="14"/>
      <c r="Q235" s="15"/>
      <c r="R235" s="15"/>
      <c r="S235" s="16"/>
      <c r="T235" s="16"/>
      <c r="U235" s="62"/>
      <c r="V235" s="96"/>
      <c r="W235" s="96"/>
      <c r="X235" s="99"/>
      <c r="Y235" s="30" t="str">
        <f>IF(TRIM(L235)="","",IF(AND(P235="SI", G232="CUARTO NIVEL PHD"),1.5,IF(AND(P235="SI",G232="CUARTO NIVEL MAESTRIA"),1,0)))</f>
        <v/>
      </c>
    </row>
    <row r="236" spans="1:25" s="8" customFormat="1" ht="27.95" customHeight="1" thickBot="1" x14ac:dyDescent="0.3">
      <c r="A236" s="57"/>
      <c r="B236" s="60"/>
      <c r="C236" s="60"/>
      <c r="D236" s="60"/>
      <c r="E236" s="60"/>
      <c r="F236" s="60"/>
      <c r="G236" s="60"/>
      <c r="H236" s="60"/>
      <c r="I236" s="54"/>
      <c r="J236" s="54"/>
      <c r="K236" s="17"/>
      <c r="L236" s="17"/>
      <c r="M236" s="51"/>
      <c r="N236" s="18" t="str">
        <f>IF(TRIM(M236)="","",LOOKUP(M236,Datos!$L$8:$L$33,Datos!$J$8:$J$33))</f>
        <v/>
      </c>
      <c r="O236" s="18" t="str">
        <f>IF(TRIM(M236)="","",LOOKUP(M236, Datos!$L$8:$L$33,Datos!$K$8:$K$33))</f>
        <v/>
      </c>
      <c r="P236" s="19"/>
      <c r="Q236" s="20"/>
      <c r="R236" s="20"/>
      <c r="S236" s="18"/>
      <c r="T236" s="18"/>
      <c r="U236" s="63"/>
      <c r="V236" s="97"/>
      <c r="W236" s="97"/>
      <c r="X236" s="100"/>
      <c r="Y236" s="31" t="str">
        <f>IF(TRIM(L236)="","",IF(AND(P236="SI", G232="CUARTO NIVEL PHD"),1.5,IF(AND(P236="SI",G232="CUARTO NIVEL MAESTRIA"),1,0)))</f>
        <v/>
      </c>
    </row>
    <row r="237" spans="1:25" s="8" customFormat="1" ht="27.95" customHeight="1" x14ac:dyDescent="0.25">
      <c r="A237" s="55" t="s">
        <v>142</v>
      </c>
      <c r="B237" s="58"/>
      <c r="C237" s="58"/>
      <c r="D237" s="58"/>
      <c r="E237" s="58"/>
      <c r="F237" s="58"/>
      <c r="G237" s="58"/>
      <c r="H237" s="58"/>
      <c r="I237" s="42"/>
      <c r="J237" s="42"/>
      <c r="K237" s="3"/>
      <c r="L237" s="3"/>
      <c r="M237" s="48"/>
      <c r="N237" s="4"/>
      <c r="O237" s="4"/>
      <c r="P237" s="5"/>
      <c r="Q237" s="6"/>
      <c r="R237" s="6"/>
      <c r="S237" s="7"/>
      <c r="T237" s="7"/>
      <c r="U237" s="61">
        <f>SUM(T237:T241)</f>
        <v>0</v>
      </c>
      <c r="V237" s="95"/>
      <c r="W237" s="95"/>
      <c r="X237" s="98" t="e">
        <f>IF((SUMIF(Y237:Y241,"0",T237:T241)/SUM(T237:T241) &gt;0.5),"NO","SI")</f>
        <v>#DIV/0!</v>
      </c>
      <c r="Y237" s="29" t="str">
        <f>IF(TRIM(L237)="","",IF(AND(P237="SI", G237="CUARTO NIVEL PHD"),1.5,IF(AND(P237="SI",G237="CUARTO NIVEL MAESTRIA"),1,0)))</f>
        <v/>
      </c>
    </row>
    <row r="238" spans="1:25" s="8" customFormat="1" ht="27.95" customHeight="1" x14ac:dyDescent="0.25">
      <c r="A238" s="56"/>
      <c r="B238" s="59"/>
      <c r="C238" s="59"/>
      <c r="D238" s="59"/>
      <c r="E238" s="59"/>
      <c r="F238" s="59"/>
      <c r="G238" s="59"/>
      <c r="H238" s="59"/>
      <c r="I238" s="43"/>
      <c r="J238" s="43"/>
      <c r="K238" s="9"/>
      <c r="L238" s="9"/>
      <c r="M238" s="49"/>
      <c r="N238" s="10"/>
      <c r="O238" s="10"/>
      <c r="P238" s="11"/>
      <c r="Q238" s="12"/>
      <c r="R238" s="12"/>
      <c r="S238" s="10"/>
      <c r="T238" s="10"/>
      <c r="U238" s="62"/>
      <c r="V238" s="96"/>
      <c r="W238" s="96"/>
      <c r="X238" s="99"/>
      <c r="Y238" s="30" t="str">
        <f>IF(TRIM(L238)="","",IF(AND(P238="SI", G237="CUARTO NIVEL PHD"),1.5,IF(AND(P238="SI",G237="CUARTO NIVEL MAESTRIA"),1,0)))</f>
        <v/>
      </c>
    </row>
    <row r="239" spans="1:25" s="8" customFormat="1" ht="27.95" customHeight="1" x14ac:dyDescent="0.25">
      <c r="A239" s="56"/>
      <c r="B239" s="59"/>
      <c r="C239" s="59"/>
      <c r="D239" s="59"/>
      <c r="E239" s="59"/>
      <c r="F239" s="59"/>
      <c r="G239" s="59"/>
      <c r="H239" s="59"/>
      <c r="I239" s="43"/>
      <c r="J239" s="43"/>
      <c r="K239" s="13"/>
      <c r="L239" s="13"/>
      <c r="M239" s="50"/>
      <c r="N239" s="10"/>
      <c r="O239" s="10"/>
      <c r="P239" s="14"/>
      <c r="Q239" s="15"/>
      <c r="R239" s="15"/>
      <c r="S239" s="16"/>
      <c r="T239" s="16"/>
      <c r="U239" s="62"/>
      <c r="V239" s="96"/>
      <c r="W239" s="96"/>
      <c r="X239" s="99"/>
      <c r="Y239" s="30" t="str">
        <f>IF(TRIM(L239)="","",IF(AND(P239="SI", G237="CUARTO NIVEL PHD"),1.5,IF(AND(P239="SI",G237="CUARTO NIVEL MAESTRIA"),1,0)))</f>
        <v/>
      </c>
    </row>
    <row r="240" spans="1:25" s="8" customFormat="1" ht="27.95" customHeight="1" x14ac:dyDescent="0.25">
      <c r="A240" s="56"/>
      <c r="B240" s="59"/>
      <c r="C240" s="59"/>
      <c r="D240" s="59"/>
      <c r="E240" s="59"/>
      <c r="F240" s="59"/>
      <c r="G240" s="59"/>
      <c r="H240" s="59"/>
      <c r="I240" s="44"/>
      <c r="J240" s="43"/>
      <c r="K240" s="13"/>
      <c r="L240" s="13"/>
      <c r="M240" s="50"/>
      <c r="N240" s="10" t="str">
        <f>IF(TRIM(M240)="","",LOOKUP(M240,Datos!$L$8:$L$33,Datos!$J$8:$J$33))</f>
        <v/>
      </c>
      <c r="O240" s="10" t="str">
        <f>IF(TRIM(M240)="","",LOOKUP(M240, Datos!$L$8:$L$33,Datos!$K$8:$K$33))</f>
        <v/>
      </c>
      <c r="P240" s="14"/>
      <c r="Q240" s="15"/>
      <c r="R240" s="15"/>
      <c r="S240" s="16"/>
      <c r="T240" s="16"/>
      <c r="U240" s="62"/>
      <c r="V240" s="96"/>
      <c r="W240" s="96"/>
      <c r="X240" s="99"/>
      <c r="Y240" s="30" t="str">
        <f>IF(TRIM(L240)="","",IF(AND(P240="SI", G237="CUARTO NIVEL PHD"),1.5,IF(AND(P240="SI",G237="CUARTO NIVEL MAESTRIA"),1,0)))</f>
        <v/>
      </c>
    </row>
    <row r="241" spans="1:25" s="8" customFormat="1" ht="27.95" customHeight="1" thickBot="1" x14ac:dyDescent="0.3">
      <c r="A241" s="57"/>
      <c r="B241" s="60"/>
      <c r="C241" s="60"/>
      <c r="D241" s="60"/>
      <c r="E241" s="60"/>
      <c r="F241" s="60"/>
      <c r="G241" s="60"/>
      <c r="H241" s="60"/>
      <c r="I241" s="54"/>
      <c r="J241" s="54"/>
      <c r="K241" s="17"/>
      <c r="L241" s="17"/>
      <c r="M241" s="51"/>
      <c r="N241" s="18" t="str">
        <f>IF(TRIM(M241)="","",LOOKUP(M241,Datos!$L$8:$L$33,Datos!$J$8:$J$33))</f>
        <v/>
      </c>
      <c r="O241" s="18" t="str">
        <f>IF(TRIM(M241)="","",LOOKUP(M241, Datos!$L$8:$L$33,Datos!$K$8:$K$33))</f>
        <v/>
      </c>
      <c r="P241" s="19"/>
      <c r="Q241" s="20"/>
      <c r="R241" s="20"/>
      <c r="S241" s="18"/>
      <c r="T241" s="18"/>
      <c r="U241" s="63"/>
      <c r="V241" s="97"/>
      <c r="W241" s="97"/>
      <c r="X241" s="100"/>
      <c r="Y241" s="31" t="str">
        <f>IF(TRIM(L241)="","",IF(AND(P241="SI", G237="CUARTO NIVEL PHD"),1.5,IF(AND(P241="SI",G237="CUARTO NIVEL MAESTRIA"),1,0)))</f>
        <v/>
      </c>
    </row>
    <row r="242" spans="1:25" s="8" customFormat="1" ht="27.95" customHeight="1" x14ac:dyDescent="0.25">
      <c r="A242" s="55" t="s">
        <v>143</v>
      </c>
      <c r="B242" s="58"/>
      <c r="C242" s="58"/>
      <c r="D242" s="58"/>
      <c r="E242" s="58"/>
      <c r="F242" s="58"/>
      <c r="G242" s="58"/>
      <c r="H242" s="58"/>
      <c r="I242" s="42"/>
      <c r="J242" s="42"/>
      <c r="K242" s="3"/>
      <c r="L242" s="3"/>
      <c r="M242" s="48"/>
      <c r="N242" s="4"/>
      <c r="O242" s="4"/>
      <c r="P242" s="5"/>
      <c r="Q242" s="6"/>
      <c r="R242" s="6"/>
      <c r="S242" s="7"/>
      <c r="T242" s="7"/>
      <c r="U242" s="61">
        <f>SUM(T242:T246)</f>
        <v>0</v>
      </c>
      <c r="V242" s="95"/>
      <c r="W242" s="95"/>
      <c r="X242" s="98" t="e">
        <f>IF((SUMIF(Y242:Y246,"0",T242:T246)/SUM(T242:T246) &gt;0.5),"NO","SI")</f>
        <v>#DIV/0!</v>
      </c>
      <c r="Y242" s="29" t="str">
        <f>IF(TRIM(L242)="","",IF(AND(P242="SI", G242="CUARTO NIVEL PHD"),1.5,IF(AND(P242="SI",G242="CUARTO NIVEL MAESTRIA"),1,0)))</f>
        <v/>
      </c>
    </row>
    <row r="243" spans="1:25" s="8" customFormat="1" ht="27.95" customHeight="1" x14ac:dyDescent="0.25">
      <c r="A243" s="56"/>
      <c r="B243" s="59"/>
      <c r="C243" s="59"/>
      <c r="D243" s="59"/>
      <c r="E243" s="59"/>
      <c r="F243" s="59"/>
      <c r="G243" s="59"/>
      <c r="H243" s="59"/>
      <c r="I243" s="43"/>
      <c r="J243" s="43"/>
      <c r="K243" s="9"/>
      <c r="L243" s="9"/>
      <c r="M243" s="49"/>
      <c r="N243" s="10"/>
      <c r="O243" s="10"/>
      <c r="P243" s="11"/>
      <c r="Q243" s="12"/>
      <c r="R243" s="12"/>
      <c r="S243" s="10"/>
      <c r="T243" s="10"/>
      <c r="U243" s="62"/>
      <c r="V243" s="96"/>
      <c r="W243" s="96"/>
      <c r="X243" s="99"/>
      <c r="Y243" s="30" t="str">
        <f>IF(TRIM(L243)="","",IF(AND(P243="SI", G242="CUARTO NIVEL PHD"),1.5,IF(AND(P243="SI",G242="CUARTO NIVEL MAESTRIA"),1,0)))</f>
        <v/>
      </c>
    </row>
    <row r="244" spans="1:25" s="8" customFormat="1" ht="27.95" customHeight="1" x14ac:dyDescent="0.25">
      <c r="A244" s="56"/>
      <c r="B244" s="59"/>
      <c r="C244" s="59"/>
      <c r="D244" s="59"/>
      <c r="E244" s="59"/>
      <c r="F244" s="59"/>
      <c r="G244" s="59"/>
      <c r="H244" s="59"/>
      <c r="I244" s="43"/>
      <c r="J244" s="43"/>
      <c r="K244" s="13"/>
      <c r="L244" s="13"/>
      <c r="M244" s="50"/>
      <c r="N244" s="10"/>
      <c r="O244" s="10"/>
      <c r="P244" s="14"/>
      <c r="Q244" s="15"/>
      <c r="R244" s="15"/>
      <c r="S244" s="16"/>
      <c r="T244" s="16"/>
      <c r="U244" s="62"/>
      <c r="V244" s="96"/>
      <c r="W244" s="96"/>
      <c r="X244" s="99"/>
      <c r="Y244" s="30" t="str">
        <f>IF(TRIM(L244)="","",IF(AND(P244="SI", G242="CUARTO NIVEL PHD"),1.5,IF(AND(P244="SI",G242="CUARTO NIVEL MAESTRIA"),1,0)))</f>
        <v/>
      </c>
    </row>
    <row r="245" spans="1:25" s="8" customFormat="1" ht="27.95" customHeight="1" x14ac:dyDescent="0.25">
      <c r="A245" s="56"/>
      <c r="B245" s="59"/>
      <c r="C245" s="59"/>
      <c r="D245" s="59"/>
      <c r="E245" s="59"/>
      <c r="F245" s="59"/>
      <c r="G245" s="59"/>
      <c r="H245" s="59"/>
      <c r="I245" s="44"/>
      <c r="J245" s="43"/>
      <c r="K245" s="13"/>
      <c r="L245" s="13"/>
      <c r="M245" s="50"/>
      <c r="N245" s="10" t="str">
        <f>IF(TRIM(M245)="","",LOOKUP(M245,Datos!$L$8:$L$33,Datos!$J$8:$J$33))</f>
        <v/>
      </c>
      <c r="O245" s="10" t="str">
        <f>IF(TRIM(M245)="","",LOOKUP(M245, Datos!$L$8:$L$33,Datos!$K$8:$K$33))</f>
        <v/>
      </c>
      <c r="P245" s="14"/>
      <c r="Q245" s="15"/>
      <c r="R245" s="15"/>
      <c r="S245" s="16"/>
      <c r="T245" s="16"/>
      <c r="U245" s="62"/>
      <c r="V245" s="96"/>
      <c r="W245" s="96"/>
      <c r="X245" s="99"/>
      <c r="Y245" s="30" t="str">
        <f>IF(TRIM(L245)="","",IF(AND(P245="SI", G242="CUARTO NIVEL PHD"),1.5,IF(AND(P245="SI",G242="CUARTO NIVEL MAESTRIA"),1,0)))</f>
        <v/>
      </c>
    </row>
    <row r="246" spans="1:25" s="8" customFormat="1" ht="27.95" customHeight="1" thickBot="1" x14ac:dyDescent="0.3">
      <c r="A246" s="57"/>
      <c r="B246" s="60"/>
      <c r="C246" s="60"/>
      <c r="D246" s="60"/>
      <c r="E246" s="60"/>
      <c r="F246" s="60"/>
      <c r="G246" s="60"/>
      <c r="H246" s="60"/>
      <c r="I246" s="54"/>
      <c r="J246" s="54"/>
      <c r="K246" s="17"/>
      <c r="L246" s="17"/>
      <c r="M246" s="51"/>
      <c r="N246" s="18" t="str">
        <f>IF(TRIM(M246)="","",LOOKUP(M246,Datos!$L$8:$L$33,Datos!$J$8:$J$33))</f>
        <v/>
      </c>
      <c r="O246" s="18" t="str">
        <f>IF(TRIM(M246)="","",LOOKUP(M246, Datos!$L$8:$L$33,Datos!$K$8:$K$33))</f>
        <v/>
      </c>
      <c r="P246" s="19"/>
      <c r="Q246" s="20"/>
      <c r="R246" s="20"/>
      <c r="S246" s="18"/>
      <c r="T246" s="18"/>
      <c r="U246" s="63"/>
      <c r="V246" s="97"/>
      <c r="W246" s="97"/>
      <c r="X246" s="100"/>
      <c r="Y246" s="31" t="str">
        <f>IF(TRIM(L246)="","",IF(AND(P246="SI", G242="CUARTO NIVEL PHD"),1.5,IF(AND(P246="SI",G242="CUARTO NIVEL MAESTRIA"),1,0)))</f>
        <v/>
      </c>
    </row>
    <row r="247" spans="1:25" s="8" customFormat="1" ht="27.95" customHeight="1" x14ac:dyDescent="0.25">
      <c r="A247" s="55" t="s">
        <v>144</v>
      </c>
      <c r="B247" s="58"/>
      <c r="C247" s="58"/>
      <c r="D247" s="58"/>
      <c r="E247" s="58"/>
      <c r="F247" s="58"/>
      <c r="G247" s="58"/>
      <c r="H247" s="58"/>
      <c r="I247" s="42"/>
      <c r="J247" s="42"/>
      <c r="K247" s="3"/>
      <c r="L247" s="3"/>
      <c r="M247" s="48"/>
      <c r="N247" s="4"/>
      <c r="O247" s="4"/>
      <c r="P247" s="5"/>
      <c r="Q247" s="6"/>
      <c r="R247" s="6"/>
      <c r="S247" s="7"/>
      <c r="T247" s="7"/>
      <c r="U247" s="61">
        <f>SUM(T247:T251)</f>
        <v>0</v>
      </c>
      <c r="V247" s="95"/>
      <c r="W247" s="95"/>
      <c r="X247" s="98" t="e">
        <f>IF((SUMIF(Y247:Y251,"0",T247:T251)/SUM(T247:T251) &gt;0.5),"NO","SI")</f>
        <v>#DIV/0!</v>
      </c>
      <c r="Y247" s="29" t="str">
        <f>IF(TRIM(L247)="","",IF(AND(P247="SI", G247="CUARTO NIVEL PHD"),1.5,IF(AND(P247="SI",G247="CUARTO NIVEL MAESTRIA"),1,0)))</f>
        <v/>
      </c>
    </row>
    <row r="248" spans="1:25" s="8" customFormat="1" ht="27.95" customHeight="1" x14ac:dyDescent="0.25">
      <c r="A248" s="56"/>
      <c r="B248" s="59"/>
      <c r="C248" s="59"/>
      <c r="D248" s="59"/>
      <c r="E248" s="59"/>
      <c r="F248" s="59"/>
      <c r="G248" s="59"/>
      <c r="H248" s="59"/>
      <c r="I248" s="43"/>
      <c r="J248" s="43"/>
      <c r="K248" s="9"/>
      <c r="L248" s="9"/>
      <c r="M248" s="49"/>
      <c r="N248" s="10"/>
      <c r="O248" s="10"/>
      <c r="P248" s="11"/>
      <c r="Q248" s="12"/>
      <c r="R248" s="12"/>
      <c r="S248" s="10"/>
      <c r="T248" s="10"/>
      <c r="U248" s="62"/>
      <c r="V248" s="96"/>
      <c r="W248" s="96"/>
      <c r="X248" s="99"/>
      <c r="Y248" s="30" t="str">
        <f>IF(TRIM(L248)="","",IF(AND(P248="SI", G247="CUARTO NIVEL PHD"),1.5,IF(AND(P248="SI",G247="CUARTO NIVEL MAESTRIA"),1,0)))</f>
        <v/>
      </c>
    </row>
    <row r="249" spans="1:25" s="8" customFormat="1" ht="27.95" customHeight="1" x14ac:dyDescent="0.25">
      <c r="A249" s="56"/>
      <c r="B249" s="59"/>
      <c r="C249" s="59"/>
      <c r="D249" s="59"/>
      <c r="E249" s="59"/>
      <c r="F249" s="59"/>
      <c r="G249" s="59"/>
      <c r="H249" s="59"/>
      <c r="I249" s="43"/>
      <c r="J249" s="43"/>
      <c r="K249" s="13"/>
      <c r="L249" s="13"/>
      <c r="M249" s="50"/>
      <c r="N249" s="10"/>
      <c r="O249" s="10"/>
      <c r="P249" s="14"/>
      <c r="Q249" s="15"/>
      <c r="R249" s="15"/>
      <c r="S249" s="16"/>
      <c r="T249" s="16"/>
      <c r="U249" s="62"/>
      <c r="V249" s="96"/>
      <c r="W249" s="96"/>
      <c r="X249" s="99"/>
      <c r="Y249" s="30" t="str">
        <f>IF(TRIM(L249)="","",IF(AND(P249="SI", G247="CUARTO NIVEL PHD"),1.5,IF(AND(P249="SI",G247="CUARTO NIVEL MAESTRIA"),1,0)))</f>
        <v/>
      </c>
    </row>
    <row r="250" spans="1:25" s="8" customFormat="1" ht="27.95" customHeight="1" x14ac:dyDescent="0.25">
      <c r="A250" s="56"/>
      <c r="B250" s="59"/>
      <c r="C250" s="59"/>
      <c r="D250" s="59"/>
      <c r="E250" s="59"/>
      <c r="F250" s="59"/>
      <c r="G250" s="59"/>
      <c r="H250" s="59"/>
      <c r="I250" s="44"/>
      <c r="J250" s="43"/>
      <c r="K250" s="13"/>
      <c r="L250" s="13"/>
      <c r="M250" s="50"/>
      <c r="N250" s="10" t="str">
        <f>IF(TRIM(M250)="","",LOOKUP(M250,Datos!$L$8:$L$33,Datos!$J$8:$J$33))</f>
        <v/>
      </c>
      <c r="O250" s="10" t="str">
        <f>IF(TRIM(M250)="","",LOOKUP(M250, Datos!$L$8:$L$33,Datos!$K$8:$K$33))</f>
        <v/>
      </c>
      <c r="P250" s="14"/>
      <c r="Q250" s="15"/>
      <c r="R250" s="15"/>
      <c r="S250" s="16"/>
      <c r="T250" s="16"/>
      <c r="U250" s="62"/>
      <c r="V250" s="96"/>
      <c r="W250" s="96"/>
      <c r="X250" s="99"/>
      <c r="Y250" s="30" t="str">
        <f>IF(TRIM(L250)="","",IF(AND(P250="SI", G247="CUARTO NIVEL PHD"),1.5,IF(AND(P250="SI",G247="CUARTO NIVEL MAESTRIA"),1,0)))</f>
        <v/>
      </c>
    </row>
    <row r="251" spans="1:25" s="8" customFormat="1" ht="27.95" customHeight="1" thickBot="1" x14ac:dyDescent="0.3">
      <c r="A251" s="57"/>
      <c r="B251" s="60"/>
      <c r="C251" s="60"/>
      <c r="D251" s="60"/>
      <c r="E251" s="60"/>
      <c r="F251" s="60"/>
      <c r="G251" s="60"/>
      <c r="H251" s="60"/>
      <c r="I251" s="54"/>
      <c r="J251" s="54"/>
      <c r="K251" s="17"/>
      <c r="L251" s="17"/>
      <c r="M251" s="51"/>
      <c r="N251" s="18" t="str">
        <f>IF(TRIM(M251)="","",LOOKUP(M251,Datos!$L$8:$L$33,Datos!$J$8:$J$33))</f>
        <v/>
      </c>
      <c r="O251" s="18" t="str">
        <f>IF(TRIM(M251)="","",LOOKUP(M251, Datos!$L$8:$L$33,Datos!$K$8:$K$33))</f>
        <v/>
      </c>
      <c r="P251" s="19"/>
      <c r="Q251" s="20"/>
      <c r="R251" s="20"/>
      <c r="S251" s="18"/>
      <c r="T251" s="18"/>
      <c r="U251" s="63"/>
      <c r="V251" s="97"/>
      <c r="W251" s="97"/>
      <c r="X251" s="100"/>
      <c r="Y251" s="31" t="str">
        <f>IF(TRIM(L251)="","",IF(AND(P251="SI", G247="CUARTO NIVEL PHD"),1.5,IF(AND(P251="SI",G247="CUARTO NIVEL MAESTRIA"),1,0)))</f>
        <v/>
      </c>
    </row>
    <row r="252" spans="1:25" s="8" customFormat="1" ht="27.95" customHeight="1" x14ac:dyDescent="0.25">
      <c r="A252" s="55" t="s">
        <v>145</v>
      </c>
      <c r="B252" s="58"/>
      <c r="C252" s="58"/>
      <c r="D252" s="58"/>
      <c r="E252" s="58"/>
      <c r="F252" s="58"/>
      <c r="G252" s="58"/>
      <c r="H252" s="58"/>
      <c r="I252" s="42"/>
      <c r="J252" s="42"/>
      <c r="K252" s="3"/>
      <c r="L252" s="3"/>
      <c r="M252" s="48"/>
      <c r="N252" s="4"/>
      <c r="O252" s="4"/>
      <c r="P252" s="5"/>
      <c r="Q252" s="6"/>
      <c r="R252" s="6"/>
      <c r="S252" s="7"/>
      <c r="T252" s="7"/>
      <c r="U252" s="61">
        <f>SUM(T252:T256)</f>
        <v>0</v>
      </c>
      <c r="V252" s="95"/>
      <c r="W252" s="95"/>
      <c r="X252" s="98" t="e">
        <f>IF((SUMIF(Y252:Y256,"0",T252:T256)/SUM(T252:T256) &gt;0.5),"NO","SI")</f>
        <v>#DIV/0!</v>
      </c>
      <c r="Y252" s="29" t="str">
        <f>IF(TRIM(L252)="","",IF(AND(P252="SI", G252="CUARTO NIVEL PHD"),1.5,IF(AND(P252="SI",G252="CUARTO NIVEL MAESTRIA"),1,0)))</f>
        <v/>
      </c>
    </row>
    <row r="253" spans="1:25" s="8" customFormat="1" ht="27.95" customHeight="1" x14ac:dyDescent="0.25">
      <c r="A253" s="56"/>
      <c r="B253" s="59"/>
      <c r="C253" s="59"/>
      <c r="D253" s="59"/>
      <c r="E253" s="59"/>
      <c r="F253" s="59"/>
      <c r="G253" s="59"/>
      <c r="H253" s="59"/>
      <c r="I253" s="43"/>
      <c r="J253" s="43"/>
      <c r="K253" s="9"/>
      <c r="L253" s="9"/>
      <c r="M253" s="49"/>
      <c r="N253" s="10"/>
      <c r="O253" s="10"/>
      <c r="P253" s="11"/>
      <c r="Q253" s="12"/>
      <c r="R253" s="12"/>
      <c r="S253" s="10"/>
      <c r="T253" s="10"/>
      <c r="U253" s="62"/>
      <c r="V253" s="96"/>
      <c r="W253" s="96"/>
      <c r="X253" s="99"/>
      <c r="Y253" s="30" t="str">
        <f>IF(TRIM(L253)="","",IF(AND(P253="SI", G252="CUARTO NIVEL PHD"),1.5,IF(AND(P253="SI",G252="CUARTO NIVEL MAESTRIA"),1,0)))</f>
        <v/>
      </c>
    </row>
    <row r="254" spans="1:25" s="8" customFormat="1" ht="27.95" customHeight="1" x14ac:dyDescent="0.25">
      <c r="A254" s="56"/>
      <c r="B254" s="59"/>
      <c r="C254" s="59"/>
      <c r="D254" s="59"/>
      <c r="E254" s="59"/>
      <c r="F254" s="59"/>
      <c r="G254" s="59"/>
      <c r="H254" s="59"/>
      <c r="I254" s="43"/>
      <c r="J254" s="43"/>
      <c r="K254" s="13"/>
      <c r="L254" s="13"/>
      <c r="M254" s="50"/>
      <c r="N254" s="10"/>
      <c r="O254" s="10"/>
      <c r="P254" s="14"/>
      <c r="Q254" s="15"/>
      <c r="R254" s="15"/>
      <c r="S254" s="16"/>
      <c r="T254" s="16"/>
      <c r="U254" s="62"/>
      <c r="V254" s="96"/>
      <c r="W254" s="96"/>
      <c r="X254" s="99"/>
      <c r="Y254" s="30" t="str">
        <f>IF(TRIM(L254)="","",IF(AND(P254="SI", G252="CUARTO NIVEL PHD"),1.5,IF(AND(P254="SI",G252="CUARTO NIVEL MAESTRIA"),1,0)))</f>
        <v/>
      </c>
    </row>
    <row r="255" spans="1:25" s="8" customFormat="1" ht="27.95" customHeight="1" x14ac:dyDescent="0.25">
      <c r="A255" s="56"/>
      <c r="B255" s="59"/>
      <c r="C255" s="59"/>
      <c r="D255" s="59"/>
      <c r="E255" s="59"/>
      <c r="F255" s="59"/>
      <c r="G255" s="59"/>
      <c r="H255" s="59"/>
      <c r="I255" s="44"/>
      <c r="J255" s="43"/>
      <c r="K255" s="13"/>
      <c r="L255" s="13"/>
      <c r="M255" s="50"/>
      <c r="N255" s="10" t="str">
        <f>IF(TRIM(M255)="","",LOOKUP(M255,Datos!$L$8:$L$33,Datos!$J$8:$J$33))</f>
        <v/>
      </c>
      <c r="O255" s="10" t="str">
        <f>IF(TRIM(M255)="","",LOOKUP(M255, Datos!$L$8:$L$33,Datos!$K$8:$K$33))</f>
        <v/>
      </c>
      <c r="P255" s="14"/>
      <c r="Q255" s="15"/>
      <c r="R255" s="15"/>
      <c r="S255" s="16"/>
      <c r="T255" s="16"/>
      <c r="U255" s="62"/>
      <c r="V255" s="96"/>
      <c r="W255" s="96"/>
      <c r="X255" s="99"/>
      <c r="Y255" s="30" t="str">
        <f>IF(TRIM(L255)="","",IF(AND(P255="SI", G252="CUARTO NIVEL PHD"),1.5,IF(AND(P255="SI",G252="CUARTO NIVEL MAESTRIA"),1,0)))</f>
        <v/>
      </c>
    </row>
    <row r="256" spans="1:25" s="8" customFormat="1" ht="27.95" customHeight="1" thickBot="1" x14ac:dyDescent="0.3">
      <c r="A256" s="57"/>
      <c r="B256" s="60"/>
      <c r="C256" s="60"/>
      <c r="D256" s="60"/>
      <c r="E256" s="60"/>
      <c r="F256" s="60"/>
      <c r="G256" s="60"/>
      <c r="H256" s="60"/>
      <c r="I256" s="54"/>
      <c r="J256" s="54"/>
      <c r="K256" s="17"/>
      <c r="L256" s="17"/>
      <c r="M256" s="51"/>
      <c r="N256" s="18" t="str">
        <f>IF(TRIM(M256)="","",LOOKUP(M256,Datos!$L$8:$L$33,Datos!$J$8:$J$33))</f>
        <v/>
      </c>
      <c r="O256" s="18" t="str">
        <f>IF(TRIM(M256)="","",LOOKUP(M256, Datos!$L$8:$L$33,Datos!$K$8:$K$33))</f>
        <v/>
      </c>
      <c r="P256" s="19"/>
      <c r="Q256" s="20"/>
      <c r="R256" s="20"/>
      <c r="S256" s="18"/>
      <c r="T256" s="18"/>
      <c r="U256" s="63"/>
      <c r="V256" s="97"/>
      <c r="W256" s="97"/>
      <c r="X256" s="100"/>
      <c r="Y256" s="31" t="str">
        <f>IF(TRIM(L256)="","",IF(AND(P256="SI", G252="CUARTO NIVEL PHD"),1.5,IF(AND(P256="SI",G252="CUARTO NIVEL MAESTRIA"),1,0)))</f>
        <v/>
      </c>
    </row>
    <row r="257" spans="1:25" s="8" customFormat="1" ht="27.95" customHeight="1" x14ac:dyDescent="0.25">
      <c r="A257" s="55" t="s">
        <v>146</v>
      </c>
      <c r="B257" s="58"/>
      <c r="C257" s="58"/>
      <c r="D257" s="58"/>
      <c r="E257" s="58"/>
      <c r="F257" s="58"/>
      <c r="G257" s="58"/>
      <c r="H257" s="58"/>
      <c r="I257" s="42"/>
      <c r="J257" s="42"/>
      <c r="K257" s="3"/>
      <c r="L257" s="3"/>
      <c r="M257" s="48"/>
      <c r="N257" s="4"/>
      <c r="O257" s="4"/>
      <c r="P257" s="5"/>
      <c r="Q257" s="6"/>
      <c r="R257" s="6"/>
      <c r="S257" s="7"/>
      <c r="T257" s="7"/>
      <c r="U257" s="61">
        <f>SUM(T257:T261)</f>
        <v>0</v>
      </c>
      <c r="V257" s="95"/>
      <c r="W257" s="95"/>
      <c r="X257" s="98" t="e">
        <f>IF((SUMIF(Y257:Y261,"0",T257:T261)/SUM(T257:T261) &gt;0.5),"NO","SI")</f>
        <v>#DIV/0!</v>
      </c>
      <c r="Y257" s="29" t="str">
        <f>IF(TRIM(L257)="","",IF(AND(P257="SI", G257="CUARTO NIVEL PHD"),1.5,IF(AND(P257="SI",G257="CUARTO NIVEL MAESTRIA"),1,0)))</f>
        <v/>
      </c>
    </row>
    <row r="258" spans="1:25" s="8" customFormat="1" ht="27.95" customHeight="1" x14ac:dyDescent="0.25">
      <c r="A258" s="56"/>
      <c r="B258" s="59"/>
      <c r="C258" s="59"/>
      <c r="D258" s="59"/>
      <c r="E258" s="59"/>
      <c r="F258" s="59"/>
      <c r="G258" s="59"/>
      <c r="H258" s="59"/>
      <c r="I258" s="43"/>
      <c r="J258" s="43"/>
      <c r="K258" s="9"/>
      <c r="L258" s="9"/>
      <c r="M258" s="49"/>
      <c r="N258" s="10"/>
      <c r="O258" s="10"/>
      <c r="P258" s="11"/>
      <c r="Q258" s="12"/>
      <c r="R258" s="12"/>
      <c r="S258" s="10"/>
      <c r="T258" s="10"/>
      <c r="U258" s="62"/>
      <c r="V258" s="96"/>
      <c r="W258" s="96"/>
      <c r="X258" s="99"/>
      <c r="Y258" s="30" t="str">
        <f>IF(TRIM(L258)="","",IF(AND(P258="SI", G257="CUARTO NIVEL PHD"),1.5,IF(AND(P258="SI",G257="CUARTO NIVEL MAESTRIA"),1,0)))</f>
        <v/>
      </c>
    </row>
    <row r="259" spans="1:25" s="8" customFormat="1" ht="27.95" customHeight="1" x14ac:dyDescent="0.25">
      <c r="A259" s="56"/>
      <c r="B259" s="59"/>
      <c r="C259" s="59"/>
      <c r="D259" s="59"/>
      <c r="E259" s="59"/>
      <c r="F259" s="59"/>
      <c r="G259" s="59"/>
      <c r="H259" s="59"/>
      <c r="I259" s="43"/>
      <c r="J259" s="43"/>
      <c r="K259" s="13"/>
      <c r="L259" s="13"/>
      <c r="M259" s="50"/>
      <c r="N259" s="10"/>
      <c r="O259" s="10"/>
      <c r="P259" s="14"/>
      <c r="Q259" s="15"/>
      <c r="R259" s="15"/>
      <c r="S259" s="16"/>
      <c r="T259" s="16"/>
      <c r="U259" s="62"/>
      <c r="V259" s="96"/>
      <c r="W259" s="96"/>
      <c r="X259" s="99"/>
      <c r="Y259" s="30" t="str">
        <f>IF(TRIM(L259)="","",IF(AND(P259="SI", G257="CUARTO NIVEL PHD"),1.5,IF(AND(P259="SI",G257="CUARTO NIVEL MAESTRIA"),1,0)))</f>
        <v/>
      </c>
    </row>
    <row r="260" spans="1:25" s="8" customFormat="1" ht="27.95" customHeight="1" x14ac:dyDescent="0.25">
      <c r="A260" s="56"/>
      <c r="B260" s="59"/>
      <c r="C260" s="59"/>
      <c r="D260" s="59"/>
      <c r="E260" s="59"/>
      <c r="F260" s="59"/>
      <c r="G260" s="59"/>
      <c r="H260" s="59"/>
      <c r="I260" s="44"/>
      <c r="J260" s="43"/>
      <c r="K260" s="13"/>
      <c r="L260" s="13"/>
      <c r="M260" s="50"/>
      <c r="N260" s="10" t="str">
        <f>IF(TRIM(M260)="","",LOOKUP(M260,Datos!$L$8:$L$33,Datos!$J$8:$J$33))</f>
        <v/>
      </c>
      <c r="O260" s="10" t="str">
        <f>IF(TRIM(M260)="","",LOOKUP(M260, Datos!$L$8:$L$33,Datos!$K$8:$K$33))</f>
        <v/>
      </c>
      <c r="P260" s="14"/>
      <c r="Q260" s="15"/>
      <c r="R260" s="15"/>
      <c r="S260" s="16"/>
      <c r="T260" s="16"/>
      <c r="U260" s="62"/>
      <c r="V260" s="96"/>
      <c r="W260" s="96"/>
      <c r="X260" s="99"/>
      <c r="Y260" s="30" t="str">
        <f>IF(TRIM(L260)="","",IF(AND(P260="SI", G257="CUARTO NIVEL PHD"),1.5,IF(AND(P260="SI",G257="CUARTO NIVEL MAESTRIA"),1,0)))</f>
        <v/>
      </c>
    </row>
    <row r="261" spans="1:25" s="8" customFormat="1" ht="27.95" customHeight="1" thickBot="1" x14ac:dyDescent="0.3">
      <c r="A261" s="57"/>
      <c r="B261" s="60"/>
      <c r="C261" s="60"/>
      <c r="D261" s="60"/>
      <c r="E261" s="60"/>
      <c r="F261" s="60"/>
      <c r="G261" s="60"/>
      <c r="H261" s="60"/>
      <c r="I261" s="54"/>
      <c r="J261" s="54"/>
      <c r="K261" s="17"/>
      <c r="L261" s="17"/>
      <c r="M261" s="51"/>
      <c r="N261" s="18" t="str">
        <f>IF(TRIM(M261)="","",LOOKUP(M261,Datos!$L$8:$L$33,Datos!$J$8:$J$33))</f>
        <v/>
      </c>
      <c r="O261" s="18" t="str">
        <f>IF(TRIM(M261)="","",LOOKUP(M261, Datos!$L$8:$L$33,Datos!$K$8:$K$33))</f>
        <v/>
      </c>
      <c r="P261" s="19"/>
      <c r="Q261" s="20"/>
      <c r="R261" s="20"/>
      <c r="S261" s="18"/>
      <c r="T261" s="18"/>
      <c r="U261" s="63"/>
      <c r="V261" s="97"/>
      <c r="W261" s="97"/>
      <c r="X261" s="100"/>
      <c r="Y261" s="31" t="str">
        <f>IF(TRIM(L261)="","",IF(AND(P261="SI", G257="CUARTO NIVEL PHD"),1.5,IF(AND(P261="SI",G257="CUARTO NIVEL MAESTRIA"),1,0)))</f>
        <v/>
      </c>
    </row>
    <row r="262" spans="1:25" s="8" customFormat="1" ht="27.95" customHeight="1" x14ac:dyDescent="0.25">
      <c r="A262" s="55" t="s">
        <v>147</v>
      </c>
      <c r="B262" s="58"/>
      <c r="C262" s="58"/>
      <c r="D262" s="58"/>
      <c r="E262" s="58"/>
      <c r="F262" s="58"/>
      <c r="G262" s="58"/>
      <c r="H262" s="58"/>
      <c r="I262" s="42"/>
      <c r="J262" s="42"/>
      <c r="K262" s="3"/>
      <c r="L262" s="3"/>
      <c r="M262" s="48"/>
      <c r="N262" s="4"/>
      <c r="O262" s="4"/>
      <c r="P262" s="5"/>
      <c r="Q262" s="6"/>
      <c r="R262" s="6"/>
      <c r="S262" s="7"/>
      <c r="T262" s="7"/>
      <c r="U262" s="61">
        <f>SUM(T262:T266)</f>
        <v>0</v>
      </c>
      <c r="V262" s="95"/>
      <c r="W262" s="95"/>
      <c r="X262" s="98" t="e">
        <f>IF((SUMIF(Y262:Y266,"0",T262:T266)/SUM(T262:T266) &gt;0.5),"NO","SI")</f>
        <v>#DIV/0!</v>
      </c>
      <c r="Y262" s="29" t="str">
        <f>IF(TRIM(L262)="","",IF(AND(P262="SI", G262="CUARTO NIVEL PHD"),1.5,IF(AND(P262="SI",G262="CUARTO NIVEL MAESTRIA"),1,0)))</f>
        <v/>
      </c>
    </row>
    <row r="263" spans="1:25" s="8" customFormat="1" ht="27.95" customHeight="1" x14ac:dyDescent="0.25">
      <c r="A263" s="56"/>
      <c r="B263" s="59"/>
      <c r="C263" s="59"/>
      <c r="D263" s="59"/>
      <c r="E263" s="59"/>
      <c r="F263" s="59"/>
      <c r="G263" s="59"/>
      <c r="H263" s="59"/>
      <c r="I263" s="43"/>
      <c r="J263" s="43"/>
      <c r="K263" s="9"/>
      <c r="L263" s="9"/>
      <c r="M263" s="49"/>
      <c r="N263" s="10"/>
      <c r="O263" s="10"/>
      <c r="P263" s="11"/>
      <c r="Q263" s="12"/>
      <c r="R263" s="12"/>
      <c r="S263" s="10"/>
      <c r="T263" s="10"/>
      <c r="U263" s="62"/>
      <c r="V263" s="96"/>
      <c r="W263" s="96"/>
      <c r="X263" s="99"/>
      <c r="Y263" s="30" t="str">
        <f>IF(TRIM(L263)="","",IF(AND(P263="SI", G262="CUARTO NIVEL PHD"),1.5,IF(AND(P263="SI",G262="CUARTO NIVEL MAESTRIA"),1,0)))</f>
        <v/>
      </c>
    </row>
    <row r="264" spans="1:25" s="8" customFormat="1" ht="27.95" customHeight="1" x14ac:dyDescent="0.25">
      <c r="A264" s="56"/>
      <c r="B264" s="59"/>
      <c r="C264" s="59"/>
      <c r="D264" s="59"/>
      <c r="E264" s="59"/>
      <c r="F264" s="59"/>
      <c r="G264" s="59"/>
      <c r="H264" s="59"/>
      <c r="I264" s="43"/>
      <c r="J264" s="43"/>
      <c r="K264" s="13"/>
      <c r="L264" s="13"/>
      <c r="M264" s="50"/>
      <c r="N264" s="10"/>
      <c r="O264" s="10"/>
      <c r="P264" s="14"/>
      <c r="Q264" s="15"/>
      <c r="R264" s="15"/>
      <c r="S264" s="16"/>
      <c r="T264" s="16"/>
      <c r="U264" s="62"/>
      <c r="V264" s="96"/>
      <c r="W264" s="96"/>
      <c r="X264" s="99"/>
      <c r="Y264" s="30" t="str">
        <f>IF(TRIM(L264)="","",IF(AND(P264="SI", G262="CUARTO NIVEL PHD"),1.5,IF(AND(P264="SI",G262="CUARTO NIVEL MAESTRIA"),1,0)))</f>
        <v/>
      </c>
    </row>
    <row r="265" spans="1:25" s="8" customFormat="1" ht="27.95" customHeight="1" x14ac:dyDescent="0.25">
      <c r="A265" s="56"/>
      <c r="B265" s="59"/>
      <c r="C265" s="59"/>
      <c r="D265" s="59"/>
      <c r="E265" s="59"/>
      <c r="F265" s="59"/>
      <c r="G265" s="59"/>
      <c r="H265" s="59"/>
      <c r="I265" s="44"/>
      <c r="J265" s="43"/>
      <c r="K265" s="13"/>
      <c r="L265" s="13"/>
      <c r="M265" s="50"/>
      <c r="N265" s="10" t="str">
        <f>IF(TRIM(M265)="","",LOOKUP(M265,Datos!$L$8:$L$33,Datos!$J$8:$J$33))</f>
        <v/>
      </c>
      <c r="O265" s="10" t="str">
        <f>IF(TRIM(M265)="","",LOOKUP(M265, Datos!$L$8:$L$33,Datos!$K$8:$K$33))</f>
        <v/>
      </c>
      <c r="P265" s="14"/>
      <c r="Q265" s="15"/>
      <c r="R265" s="15"/>
      <c r="S265" s="16"/>
      <c r="T265" s="16"/>
      <c r="U265" s="62"/>
      <c r="V265" s="96"/>
      <c r="W265" s="96"/>
      <c r="X265" s="99"/>
      <c r="Y265" s="30" t="str">
        <f>IF(TRIM(L265)="","",IF(AND(P265="SI", G262="CUARTO NIVEL PHD"),1.5,IF(AND(P265="SI",G262="CUARTO NIVEL MAESTRIA"),1,0)))</f>
        <v/>
      </c>
    </row>
    <row r="266" spans="1:25" s="8" customFormat="1" ht="27.95" customHeight="1" thickBot="1" x14ac:dyDescent="0.3">
      <c r="A266" s="57"/>
      <c r="B266" s="60"/>
      <c r="C266" s="60"/>
      <c r="D266" s="60"/>
      <c r="E266" s="60"/>
      <c r="F266" s="60"/>
      <c r="G266" s="60"/>
      <c r="H266" s="60"/>
      <c r="I266" s="54"/>
      <c r="J266" s="54"/>
      <c r="K266" s="17"/>
      <c r="L266" s="17"/>
      <c r="M266" s="51"/>
      <c r="N266" s="18" t="str">
        <f>IF(TRIM(M266)="","",LOOKUP(M266,Datos!$L$8:$L$33,Datos!$J$8:$J$33))</f>
        <v/>
      </c>
      <c r="O266" s="18" t="str">
        <f>IF(TRIM(M266)="","",LOOKUP(M266, Datos!$L$8:$L$33,Datos!$K$8:$K$33))</f>
        <v/>
      </c>
      <c r="P266" s="19"/>
      <c r="Q266" s="20"/>
      <c r="R266" s="20"/>
      <c r="S266" s="18"/>
      <c r="T266" s="18"/>
      <c r="U266" s="63"/>
      <c r="V266" s="97"/>
      <c r="W266" s="97"/>
      <c r="X266" s="100"/>
      <c r="Y266" s="31" t="str">
        <f>IF(TRIM(L266)="","",IF(AND(P266="SI", G262="CUARTO NIVEL PHD"),1.5,IF(AND(P266="SI",G262="CUARTO NIVEL MAESTRIA"),1,0)))</f>
        <v/>
      </c>
    </row>
    <row r="267" spans="1:25" s="8" customFormat="1" ht="27.95" customHeight="1" x14ac:dyDescent="0.25">
      <c r="A267" s="55" t="s">
        <v>148</v>
      </c>
      <c r="B267" s="58"/>
      <c r="C267" s="58"/>
      <c r="D267" s="58"/>
      <c r="E267" s="58"/>
      <c r="F267" s="58"/>
      <c r="G267" s="58"/>
      <c r="H267" s="58"/>
      <c r="I267" s="42"/>
      <c r="J267" s="42"/>
      <c r="K267" s="3"/>
      <c r="L267" s="3"/>
      <c r="M267" s="48"/>
      <c r="N267" s="4"/>
      <c r="O267" s="4"/>
      <c r="P267" s="5"/>
      <c r="Q267" s="6"/>
      <c r="R267" s="6"/>
      <c r="S267" s="7"/>
      <c r="T267" s="7"/>
      <c r="U267" s="61">
        <f>SUM(T267:T271)</f>
        <v>0</v>
      </c>
      <c r="V267" s="95"/>
      <c r="W267" s="95"/>
      <c r="X267" s="98" t="e">
        <f>IF((SUMIF(Y267:Y271,"0",T267:T271)/SUM(T267:T271) &gt;0.5),"NO","SI")</f>
        <v>#DIV/0!</v>
      </c>
      <c r="Y267" s="29" t="str">
        <f>IF(TRIM(L267)="","",IF(AND(P267="SI", G267="CUARTO NIVEL PHD"),1.5,IF(AND(P267="SI",G267="CUARTO NIVEL MAESTRIA"),1,0)))</f>
        <v/>
      </c>
    </row>
    <row r="268" spans="1:25" s="8" customFormat="1" ht="27.95" customHeight="1" x14ac:dyDescent="0.25">
      <c r="A268" s="56"/>
      <c r="B268" s="59"/>
      <c r="C268" s="59"/>
      <c r="D268" s="59"/>
      <c r="E268" s="59"/>
      <c r="F268" s="59"/>
      <c r="G268" s="59"/>
      <c r="H268" s="59"/>
      <c r="I268" s="43"/>
      <c r="J268" s="43"/>
      <c r="K268" s="9"/>
      <c r="L268" s="9"/>
      <c r="M268" s="49"/>
      <c r="N268" s="10"/>
      <c r="O268" s="10"/>
      <c r="P268" s="11"/>
      <c r="Q268" s="12"/>
      <c r="R268" s="12"/>
      <c r="S268" s="10"/>
      <c r="T268" s="10"/>
      <c r="U268" s="62"/>
      <c r="V268" s="96"/>
      <c r="W268" s="96"/>
      <c r="X268" s="99"/>
      <c r="Y268" s="30" t="str">
        <f>IF(TRIM(L268)="","",IF(AND(P268="SI", G267="CUARTO NIVEL PHD"),1.5,IF(AND(P268="SI",G267="CUARTO NIVEL MAESTRIA"),1,0)))</f>
        <v/>
      </c>
    </row>
    <row r="269" spans="1:25" s="8" customFormat="1" ht="27.95" customHeight="1" x14ac:dyDescent="0.25">
      <c r="A269" s="56"/>
      <c r="B269" s="59"/>
      <c r="C269" s="59"/>
      <c r="D269" s="59"/>
      <c r="E269" s="59"/>
      <c r="F269" s="59"/>
      <c r="G269" s="59"/>
      <c r="H269" s="59"/>
      <c r="I269" s="43"/>
      <c r="J269" s="43"/>
      <c r="K269" s="13"/>
      <c r="L269" s="13"/>
      <c r="M269" s="50"/>
      <c r="N269" s="10"/>
      <c r="O269" s="10"/>
      <c r="P269" s="14"/>
      <c r="Q269" s="15"/>
      <c r="R269" s="15"/>
      <c r="S269" s="16"/>
      <c r="T269" s="16"/>
      <c r="U269" s="62"/>
      <c r="V269" s="96"/>
      <c r="W269" s="96"/>
      <c r="X269" s="99"/>
      <c r="Y269" s="30" t="str">
        <f>IF(TRIM(L269)="","",IF(AND(P269="SI", G267="CUARTO NIVEL PHD"),1.5,IF(AND(P269="SI",G267="CUARTO NIVEL MAESTRIA"),1,0)))</f>
        <v/>
      </c>
    </row>
    <row r="270" spans="1:25" s="8" customFormat="1" ht="27.95" customHeight="1" x14ac:dyDescent="0.25">
      <c r="A270" s="56"/>
      <c r="B270" s="59"/>
      <c r="C270" s="59"/>
      <c r="D270" s="59"/>
      <c r="E270" s="59"/>
      <c r="F270" s="59"/>
      <c r="G270" s="59"/>
      <c r="H270" s="59"/>
      <c r="I270" s="44"/>
      <c r="J270" s="43"/>
      <c r="K270" s="13"/>
      <c r="L270" s="13"/>
      <c r="M270" s="50"/>
      <c r="N270" s="10" t="str">
        <f>IF(TRIM(M270)="","",LOOKUP(M270,Datos!$L$8:$L$33,Datos!$J$8:$J$33))</f>
        <v/>
      </c>
      <c r="O270" s="10" t="str">
        <f>IF(TRIM(M270)="","",LOOKUP(M270, Datos!$L$8:$L$33,Datos!$K$8:$K$33))</f>
        <v/>
      </c>
      <c r="P270" s="14"/>
      <c r="Q270" s="15"/>
      <c r="R270" s="15"/>
      <c r="S270" s="16"/>
      <c r="T270" s="16"/>
      <c r="U270" s="62"/>
      <c r="V270" s="96"/>
      <c r="W270" s="96"/>
      <c r="X270" s="99"/>
      <c r="Y270" s="30" t="str">
        <f>IF(TRIM(L270)="","",IF(AND(P270="SI", G267="CUARTO NIVEL PHD"),1.5,IF(AND(P270="SI",G267="CUARTO NIVEL MAESTRIA"),1,0)))</f>
        <v/>
      </c>
    </row>
    <row r="271" spans="1:25" s="8" customFormat="1" ht="27.95" customHeight="1" thickBot="1" x14ac:dyDescent="0.3">
      <c r="A271" s="57"/>
      <c r="B271" s="60"/>
      <c r="C271" s="60"/>
      <c r="D271" s="60"/>
      <c r="E271" s="60"/>
      <c r="F271" s="60"/>
      <c r="G271" s="60"/>
      <c r="H271" s="60"/>
      <c r="I271" s="54"/>
      <c r="J271" s="54"/>
      <c r="K271" s="17"/>
      <c r="L271" s="17"/>
      <c r="M271" s="51"/>
      <c r="N271" s="18" t="str">
        <f>IF(TRIM(M271)="","",LOOKUP(M271,Datos!$L$8:$L$33,Datos!$J$8:$J$33))</f>
        <v/>
      </c>
      <c r="O271" s="18" t="str">
        <f>IF(TRIM(M271)="","",LOOKUP(M271, Datos!$L$8:$L$33,Datos!$K$8:$K$33))</f>
        <v/>
      </c>
      <c r="P271" s="19"/>
      <c r="Q271" s="20"/>
      <c r="R271" s="20"/>
      <c r="S271" s="18"/>
      <c r="T271" s="18"/>
      <c r="U271" s="63"/>
      <c r="V271" s="97"/>
      <c r="W271" s="97"/>
      <c r="X271" s="100"/>
      <c r="Y271" s="31" t="str">
        <f>IF(TRIM(L271)="","",IF(AND(P271="SI", G267="CUARTO NIVEL PHD"),1.5,IF(AND(P271="SI",G267="CUARTO NIVEL MAESTRIA"),1,0)))</f>
        <v/>
      </c>
    </row>
    <row r="272" spans="1:25" s="8" customFormat="1" ht="27.95" customHeight="1" x14ac:dyDescent="0.25">
      <c r="A272" s="55" t="s">
        <v>149</v>
      </c>
      <c r="B272" s="58"/>
      <c r="C272" s="58"/>
      <c r="D272" s="58"/>
      <c r="E272" s="58"/>
      <c r="F272" s="58"/>
      <c r="G272" s="58"/>
      <c r="H272" s="58"/>
      <c r="I272" s="42"/>
      <c r="J272" s="42"/>
      <c r="K272" s="3"/>
      <c r="L272" s="3"/>
      <c r="M272" s="48"/>
      <c r="N272" s="4"/>
      <c r="O272" s="4"/>
      <c r="P272" s="5"/>
      <c r="Q272" s="6"/>
      <c r="R272" s="6"/>
      <c r="S272" s="7"/>
      <c r="T272" s="7"/>
      <c r="U272" s="61">
        <f>SUM(T272:T276)</f>
        <v>0</v>
      </c>
      <c r="V272" s="95"/>
      <c r="W272" s="95"/>
      <c r="X272" s="98" t="e">
        <f>IF((SUMIF(Y272:Y276,"0",T272:T276)/SUM(T272:T276) &gt;0.5),"NO","SI")</f>
        <v>#DIV/0!</v>
      </c>
      <c r="Y272" s="29" t="str">
        <f>IF(TRIM(L272)="","",IF(AND(P272="SI", G272="CUARTO NIVEL PHD"),1.5,IF(AND(P272="SI",G272="CUARTO NIVEL MAESTRIA"),1,0)))</f>
        <v/>
      </c>
    </row>
    <row r="273" spans="1:25" s="8" customFormat="1" ht="27.95" customHeight="1" x14ac:dyDescent="0.25">
      <c r="A273" s="56"/>
      <c r="B273" s="59"/>
      <c r="C273" s="59"/>
      <c r="D273" s="59"/>
      <c r="E273" s="59"/>
      <c r="F273" s="59"/>
      <c r="G273" s="59"/>
      <c r="H273" s="59"/>
      <c r="I273" s="43"/>
      <c r="J273" s="43"/>
      <c r="K273" s="9"/>
      <c r="L273" s="9"/>
      <c r="M273" s="49"/>
      <c r="N273" s="10"/>
      <c r="O273" s="10"/>
      <c r="P273" s="11"/>
      <c r="Q273" s="12"/>
      <c r="R273" s="12"/>
      <c r="S273" s="10"/>
      <c r="T273" s="10"/>
      <c r="U273" s="62"/>
      <c r="V273" s="96"/>
      <c r="W273" s="96"/>
      <c r="X273" s="99"/>
      <c r="Y273" s="30" t="str">
        <f>IF(TRIM(L273)="","",IF(AND(P273="SI", G272="CUARTO NIVEL PHD"),1.5,IF(AND(P273="SI",G272="CUARTO NIVEL MAESTRIA"),1,0)))</f>
        <v/>
      </c>
    </row>
    <row r="274" spans="1:25" s="8" customFormat="1" ht="27.95" customHeight="1" x14ac:dyDescent="0.25">
      <c r="A274" s="56"/>
      <c r="B274" s="59"/>
      <c r="C274" s="59"/>
      <c r="D274" s="59"/>
      <c r="E274" s="59"/>
      <c r="F274" s="59"/>
      <c r="G274" s="59"/>
      <c r="H274" s="59"/>
      <c r="I274" s="43"/>
      <c r="J274" s="43"/>
      <c r="K274" s="13"/>
      <c r="L274" s="13"/>
      <c r="M274" s="50"/>
      <c r="N274" s="10"/>
      <c r="O274" s="10"/>
      <c r="P274" s="14"/>
      <c r="Q274" s="15"/>
      <c r="R274" s="15"/>
      <c r="S274" s="16"/>
      <c r="T274" s="16"/>
      <c r="U274" s="62"/>
      <c r="V274" s="96"/>
      <c r="W274" s="96"/>
      <c r="X274" s="99"/>
      <c r="Y274" s="30" t="str">
        <f>IF(TRIM(L274)="","",IF(AND(P274="SI", G272="CUARTO NIVEL PHD"),1.5,IF(AND(P274="SI",G272="CUARTO NIVEL MAESTRIA"),1,0)))</f>
        <v/>
      </c>
    </row>
    <row r="275" spans="1:25" s="8" customFormat="1" ht="27.95" customHeight="1" x14ac:dyDescent="0.25">
      <c r="A275" s="56"/>
      <c r="B275" s="59"/>
      <c r="C275" s="59"/>
      <c r="D275" s="59"/>
      <c r="E275" s="59"/>
      <c r="F275" s="59"/>
      <c r="G275" s="59"/>
      <c r="H275" s="59"/>
      <c r="I275" s="44"/>
      <c r="J275" s="43"/>
      <c r="K275" s="13"/>
      <c r="L275" s="13"/>
      <c r="M275" s="50"/>
      <c r="N275" s="10" t="str">
        <f>IF(TRIM(M275)="","",LOOKUP(M275,Datos!$L$8:$L$33,Datos!$J$8:$J$33))</f>
        <v/>
      </c>
      <c r="O275" s="10" t="str">
        <f>IF(TRIM(M275)="","",LOOKUP(M275, Datos!$L$8:$L$33,Datos!$K$8:$K$33))</f>
        <v/>
      </c>
      <c r="P275" s="14"/>
      <c r="Q275" s="15"/>
      <c r="R275" s="15"/>
      <c r="S275" s="16"/>
      <c r="T275" s="16"/>
      <c r="U275" s="62"/>
      <c r="V275" s="96"/>
      <c r="W275" s="96"/>
      <c r="X275" s="99"/>
      <c r="Y275" s="30" t="str">
        <f>IF(TRIM(L275)="","",IF(AND(P275="SI", G272="CUARTO NIVEL PHD"),1.5,IF(AND(P275="SI",G272="CUARTO NIVEL MAESTRIA"),1,0)))</f>
        <v/>
      </c>
    </row>
    <row r="276" spans="1:25" s="8" customFormat="1" ht="27.95" customHeight="1" thickBot="1" x14ac:dyDescent="0.3">
      <c r="A276" s="57"/>
      <c r="B276" s="60"/>
      <c r="C276" s="60"/>
      <c r="D276" s="60"/>
      <c r="E276" s="60"/>
      <c r="F276" s="60"/>
      <c r="G276" s="60"/>
      <c r="H276" s="60"/>
      <c r="I276" s="54"/>
      <c r="J276" s="54"/>
      <c r="K276" s="17"/>
      <c r="L276" s="17"/>
      <c r="M276" s="51"/>
      <c r="N276" s="18" t="str">
        <f>IF(TRIM(M276)="","",LOOKUP(M276,Datos!$L$8:$L$33,Datos!$J$8:$J$33))</f>
        <v/>
      </c>
      <c r="O276" s="18" t="str">
        <f>IF(TRIM(M276)="","",LOOKUP(M276, Datos!$L$8:$L$33,Datos!$K$8:$K$33))</f>
        <v/>
      </c>
      <c r="P276" s="19"/>
      <c r="Q276" s="20"/>
      <c r="R276" s="20"/>
      <c r="S276" s="18"/>
      <c r="T276" s="18"/>
      <c r="U276" s="63"/>
      <c r="V276" s="97"/>
      <c r="W276" s="97"/>
      <c r="X276" s="100"/>
      <c r="Y276" s="31" t="str">
        <f>IF(TRIM(L276)="","",IF(AND(P276="SI", G272="CUARTO NIVEL PHD"),1.5,IF(AND(P276="SI",G272="CUARTO NIVEL MAESTRIA"),1,0)))</f>
        <v/>
      </c>
    </row>
    <row r="277" spans="1:25" s="8" customFormat="1" ht="27.95" customHeight="1" x14ac:dyDescent="0.25">
      <c r="A277" s="55" t="s">
        <v>150</v>
      </c>
      <c r="B277" s="58"/>
      <c r="C277" s="58"/>
      <c r="D277" s="58"/>
      <c r="E277" s="58"/>
      <c r="F277" s="58"/>
      <c r="G277" s="58"/>
      <c r="H277" s="58"/>
      <c r="I277" s="42"/>
      <c r="J277" s="42"/>
      <c r="K277" s="3"/>
      <c r="L277" s="3"/>
      <c r="M277" s="48"/>
      <c r="N277" s="4"/>
      <c r="O277" s="4"/>
      <c r="P277" s="5"/>
      <c r="Q277" s="6"/>
      <c r="R277" s="6"/>
      <c r="S277" s="7"/>
      <c r="T277" s="7"/>
      <c r="U277" s="61">
        <f>SUM(T277:T281)</f>
        <v>0</v>
      </c>
      <c r="V277" s="95"/>
      <c r="W277" s="95"/>
      <c r="X277" s="98" t="e">
        <f>IF((SUMIF(Y277:Y281,"0",T277:T281)/SUM(T277:T281) &gt;0.5),"NO","SI")</f>
        <v>#DIV/0!</v>
      </c>
      <c r="Y277" s="29" t="str">
        <f>IF(TRIM(L277)="","",IF(AND(P277="SI", G277="CUARTO NIVEL PHD"),1.5,IF(AND(P277="SI",G277="CUARTO NIVEL MAESTRIA"),1,0)))</f>
        <v/>
      </c>
    </row>
    <row r="278" spans="1:25" s="8" customFormat="1" ht="27.95" customHeight="1" x14ac:dyDescent="0.25">
      <c r="A278" s="56"/>
      <c r="B278" s="59"/>
      <c r="C278" s="59"/>
      <c r="D278" s="59"/>
      <c r="E278" s="59"/>
      <c r="F278" s="59"/>
      <c r="G278" s="59"/>
      <c r="H278" s="59"/>
      <c r="I278" s="43"/>
      <c r="J278" s="43"/>
      <c r="K278" s="9"/>
      <c r="L278" s="9"/>
      <c r="M278" s="49"/>
      <c r="N278" s="10"/>
      <c r="O278" s="10"/>
      <c r="P278" s="11"/>
      <c r="Q278" s="12"/>
      <c r="R278" s="12"/>
      <c r="S278" s="10"/>
      <c r="T278" s="10"/>
      <c r="U278" s="62"/>
      <c r="V278" s="96"/>
      <c r="W278" s="96"/>
      <c r="X278" s="99"/>
      <c r="Y278" s="30" t="str">
        <f>IF(TRIM(L278)="","",IF(AND(P278="SI", G277="CUARTO NIVEL PHD"),1.5,IF(AND(P278="SI",G277="CUARTO NIVEL MAESTRIA"),1,0)))</f>
        <v/>
      </c>
    </row>
    <row r="279" spans="1:25" s="8" customFormat="1" ht="27.95" customHeight="1" x14ac:dyDescent="0.25">
      <c r="A279" s="56"/>
      <c r="B279" s="59"/>
      <c r="C279" s="59"/>
      <c r="D279" s="59"/>
      <c r="E279" s="59"/>
      <c r="F279" s="59"/>
      <c r="G279" s="59"/>
      <c r="H279" s="59"/>
      <c r="I279" s="43"/>
      <c r="J279" s="43"/>
      <c r="K279" s="13"/>
      <c r="L279" s="13"/>
      <c r="M279" s="50"/>
      <c r="N279" s="10"/>
      <c r="O279" s="10"/>
      <c r="P279" s="14"/>
      <c r="Q279" s="15"/>
      <c r="R279" s="15"/>
      <c r="S279" s="16"/>
      <c r="T279" s="16"/>
      <c r="U279" s="62"/>
      <c r="V279" s="96"/>
      <c r="W279" s="96"/>
      <c r="X279" s="99"/>
      <c r="Y279" s="30" t="str">
        <f>IF(TRIM(L279)="","",IF(AND(P279="SI", G277="CUARTO NIVEL PHD"),1.5,IF(AND(P279="SI",G277="CUARTO NIVEL MAESTRIA"),1,0)))</f>
        <v/>
      </c>
    </row>
    <row r="280" spans="1:25" s="8" customFormat="1" ht="27.95" customHeight="1" x14ac:dyDescent="0.25">
      <c r="A280" s="56"/>
      <c r="B280" s="59"/>
      <c r="C280" s="59"/>
      <c r="D280" s="59"/>
      <c r="E280" s="59"/>
      <c r="F280" s="59"/>
      <c r="G280" s="59"/>
      <c r="H280" s="59"/>
      <c r="I280" s="44"/>
      <c r="J280" s="43"/>
      <c r="K280" s="13"/>
      <c r="L280" s="13"/>
      <c r="M280" s="50"/>
      <c r="N280" s="10" t="str">
        <f>IF(TRIM(M280)="","",LOOKUP(M280,Datos!$L$8:$L$33,Datos!$J$8:$J$33))</f>
        <v/>
      </c>
      <c r="O280" s="10" t="str">
        <f>IF(TRIM(M280)="","",LOOKUP(M280, Datos!$L$8:$L$33,Datos!$K$8:$K$33))</f>
        <v/>
      </c>
      <c r="P280" s="14"/>
      <c r="Q280" s="15"/>
      <c r="R280" s="15"/>
      <c r="S280" s="16"/>
      <c r="T280" s="16"/>
      <c r="U280" s="62"/>
      <c r="V280" s="96"/>
      <c r="W280" s="96"/>
      <c r="X280" s="99"/>
      <c r="Y280" s="30" t="str">
        <f>IF(TRIM(L280)="","",IF(AND(P280="SI", G277="CUARTO NIVEL PHD"),1.5,IF(AND(P280="SI",G277="CUARTO NIVEL MAESTRIA"),1,0)))</f>
        <v/>
      </c>
    </row>
    <row r="281" spans="1:25" s="8" customFormat="1" ht="27.95" customHeight="1" thickBot="1" x14ac:dyDescent="0.3">
      <c r="A281" s="57"/>
      <c r="B281" s="60"/>
      <c r="C281" s="60"/>
      <c r="D281" s="60"/>
      <c r="E281" s="60"/>
      <c r="F281" s="60"/>
      <c r="G281" s="60"/>
      <c r="H281" s="60"/>
      <c r="I281" s="54"/>
      <c r="J281" s="54"/>
      <c r="K281" s="17"/>
      <c r="L281" s="17"/>
      <c r="M281" s="51"/>
      <c r="N281" s="18" t="str">
        <f>IF(TRIM(M281)="","",LOOKUP(M281,Datos!$L$8:$L$33,Datos!$J$8:$J$33))</f>
        <v/>
      </c>
      <c r="O281" s="18" t="str">
        <f>IF(TRIM(M281)="","",LOOKUP(M281, Datos!$L$8:$L$33,Datos!$K$8:$K$33))</f>
        <v/>
      </c>
      <c r="P281" s="19"/>
      <c r="Q281" s="20"/>
      <c r="R281" s="20"/>
      <c r="S281" s="18"/>
      <c r="T281" s="18"/>
      <c r="U281" s="63"/>
      <c r="V281" s="97"/>
      <c r="W281" s="97"/>
      <c r="X281" s="100"/>
      <c r="Y281" s="31" t="str">
        <f>IF(TRIM(L281)="","",IF(AND(P281="SI", G277="CUARTO NIVEL PHD"),1.5,IF(AND(P281="SI",G277="CUARTO NIVEL MAESTRIA"),1,0)))</f>
        <v/>
      </c>
    </row>
    <row r="282" spans="1:25" s="8" customFormat="1" ht="27.95" customHeight="1" x14ac:dyDescent="0.25">
      <c r="A282" s="55" t="s">
        <v>151</v>
      </c>
      <c r="B282" s="58"/>
      <c r="C282" s="58"/>
      <c r="D282" s="58"/>
      <c r="E282" s="58"/>
      <c r="F282" s="58"/>
      <c r="G282" s="58"/>
      <c r="H282" s="58"/>
      <c r="I282" s="42"/>
      <c r="J282" s="42"/>
      <c r="K282" s="3"/>
      <c r="L282" s="3"/>
      <c r="M282" s="48"/>
      <c r="N282" s="4"/>
      <c r="O282" s="4"/>
      <c r="P282" s="5"/>
      <c r="Q282" s="6"/>
      <c r="R282" s="6"/>
      <c r="S282" s="7"/>
      <c r="T282" s="7"/>
      <c r="U282" s="61">
        <f>SUM(T282:T286)</f>
        <v>0</v>
      </c>
      <c r="V282" s="95"/>
      <c r="W282" s="95"/>
      <c r="X282" s="98" t="e">
        <f>IF((SUMIF(Y282:Y286,"0",T282:T286)/SUM(T282:T286) &gt;0.5),"NO","SI")</f>
        <v>#DIV/0!</v>
      </c>
      <c r="Y282" s="29" t="str">
        <f>IF(TRIM(L282)="","",IF(AND(P282="SI", G282="CUARTO NIVEL PHD"),1.5,IF(AND(P282="SI",G282="CUARTO NIVEL MAESTRIA"),1,0)))</f>
        <v/>
      </c>
    </row>
    <row r="283" spans="1:25" s="8" customFormat="1" ht="27.95" customHeight="1" x14ac:dyDescent="0.25">
      <c r="A283" s="56"/>
      <c r="B283" s="59"/>
      <c r="C283" s="59"/>
      <c r="D283" s="59"/>
      <c r="E283" s="59"/>
      <c r="F283" s="59"/>
      <c r="G283" s="59"/>
      <c r="H283" s="59"/>
      <c r="I283" s="43"/>
      <c r="J283" s="43"/>
      <c r="K283" s="9"/>
      <c r="L283" s="9"/>
      <c r="M283" s="49"/>
      <c r="N283" s="10"/>
      <c r="O283" s="10"/>
      <c r="P283" s="11"/>
      <c r="Q283" s="12"/>
      <c r="R283" s="12"/>
      <c r="S283" s="10"/>
      <c r="T283" s="10"/>
      <c r="U283" s="62"/>
      <c r="V283" s="96"/>
      <c r="W283" s="96"/>
      <c r="X283" s="99"/>
      <c r="Y283" s="30" t="str">
        <f>IF(TRIM(L283)="","",IF(AND(P283="SI", G282="CUARTO NIVEL PHD"),1.5,IF(AND(P283="SI",G282="CUARTO NIVEL MAESTRIA"),1,0)))</f>
        <v/>
      </c>
    </row>
    <row r="284" spans="1:25" s="8" customFormat="1" ht="27.95" customHeight="1" x14ac:dyDescent="0.25">
      <c r="A284" s="56"/>
      <c r="B284" s="59"/>
      <c r="C284" s="59"/>
      <c r="D284" s="59"/>
      <c r="E284" s="59"/>
      <c r="F284" s="59"/>
      <c r="G284" s="59"/>
      <c r="H284" s="59"/>
      <c r="I284" s="43"/>
      <c r="J284" s="43"/>
      <c r="K284" s="13"/>
      <c r="L284" s="13"/>
      <c r="M284" s="50"/>
      <c r="N284" s="10"/>
      <c r="O284" s="10"/>
      <c r="P284" s="14"/>
      <c r="Q284" s="15"/>
      <c r="R284" s="15"/>
      <c r="S284" s="16"/>
      <c r="T284" s="16"/>
      <c r="U284" s="62"/>
      <c r="V284" s="96"/>
      <c r="W284" s="96"/>
      <c r="X284" s="99"/>
      <c r="Y284" s="30" t="str">
        <f>IF(TRIM(L284)="","",IF(AND(P284="SI", G282="CUARTO NIVEL PHD"),1.5,IF(AND(P284="SI",G282="CUARTO NIVEL MAESTRIA"),1,0)))</f>
        <v/>
      </c>
    </row>
    <row r="285" spans="1:25" s="8" customFormat="1" ht="27.95" customHeight="1" x14ac:dyDescent="0.25">
      <c r="A285" s="56"/>
      <c r="B285" s="59"/>
      <c r="C285" s="59"/>
      <c r="D285" s="59"/>
      <c r="E285" s="59"/>
      <c r="F285" s="59"/>
      <c r="G285" s="59"/>
      <c r="H285" s="59"/>
      <c r="I285" s="44"/>
      <c r="J285" s="43"/>
      <c r="K285" s="13"/>
      <c r="L285" s="13"/>
      <c r="M285" s="50"/>
      <c r="N285" s="10" t="str">
        <f>IF(TRIM(M285)="","",LOOKUP(M285,Datos!$L$8:$L$33,Datos!$J$8:$J$33))</f>
        <v/>
      </c>
      <c r="O285" s="10" t="str">
        <f>IF(TRIM(M285)="","",LOOKUP(M285, Datos!$L$8:$L$33,Datos!$K$8:$K$33))</f>
        <v/>
      </c>
      <c r="P285" s="14"/>
      <c r="Q285" s="15"/>
      <c r="R285" s="15"/>
      <c r="S285" s="16"/>
      <c r="T285" s="16"/>
      <c r="U285" s="62"/>
      <c r="V285" s="96"/>
      <c r="W285" s="96"/>
      <c r="X285" s="99"/>
      <c r="Y285" s="30" t="str">
        <f>IF(TRIM(L285)="","",IF(AND(P285="SI", G282="CUARTO NIVEL PHD"),1.5,IF(AND(P285="SI",G282="CUARTO NIVEL MAESTRIA"),1,0)))</f>
        <v/>
      </c>
    </row>
    <row r="286" spans="1:25" s="8" customFormat="1" ht="27.95" customHeight="1" thickBot="1" x14ac:dyDescent="0.3">
      <c r="A286" s="57"/>
      <c r="B286" s="60"/>
      <c r="C286" s="60"/>
      <c r="D286" s="60"/>
      <c r="E286" s="60"/>
      <c r="F286" s="60"/>
      <c r="G286" s="60"/>
      <c r="H286" s="60"/>
      <c r="I286" s="54"/>
      <c r="J286" s="54"/>
      <c r="K286" s="17"/>
      <c r="L286" s="17"/>
      <c r="M286" s="51"/>
      <c r="N286" s="18" t="str">
        <f>IF(TRIM(M286)="","",LOOKUP(M286,Datos!$L$8:$L$33,Datos!$J$8:$J$33))</f>
        <v/>
      </c>
      <c r="O286" s="18" t="str">
        <f>IF(TRIM(M286)="","",LOOKUP(M286, Datos!$L$8:$L$33,Datos!$K$8:$K$33))</f>
        <v/>
      </c>
      <c r="P286" s="19"/>
      <c r="Q286" s="20"/>
      <c r="R286" s="20"/>
      <c r="S286" s="18"/>
      <c r="T286" s="18"/>
      <c r="U286" s="63"/>
      <c r="V286" s="97"/>
      <c r="W286" s="97"/>
      <c r="X286" s="100"/>
      <c r="Y286" s="31" t="str">
        <f>IF(TRIM(L286)="","",IF(AND(P286="SI", G282="CUARTO NIVEL PHD"),1.5,IF(AND(P286="SI",G282="CUARTO NIVEL MAESTRIA"),1,0)))</f>
        <v/>
      </c>
    </row>
    <row r="287" spans="1:25" s="8" customFormat="1" ht="27.95" customHeight="1" x14ac:dyDescent="0.25">
      <c r="A287" s="55" t="s">
        <v>152</v>
      </c>
      <c r="B287" s="58"/>
      <c r="C287" s="58"/>
      <c r="D287" s="58"/>
      <c r="E287" s="58"/>
      <c r="F287" s="58"/>
      <c r="G287" s="58"/>
      <c r="H287" s="58"/>
      <c r="I287" s="42"/>
      <c r="J287" s="42"/>
      <c r="K287" s="3"/>
      <c r="L287" s="3"/>
      <c r="M287" s="48"/>
      <c r="N287" s="4"/>
      <c r="O287" s="4"/>
      <c r="P287" s="5"/>
      <c r="Q287" s="6"/>
      <c r="R287" s="6"/>
      <c r="S287" s="7"/>
      <c r="T287" s="7"/>
      <c r="U287" s="61">
        <f>SUM(T287:T291)</f>
        <v>0</v>
      </c>
      <c r="V287" s="95"/>
      <c r="W287" s="95"/>
      <c r="X287" s="98" t="e">
        <f>IF((SUMIF(Y287:Y291,"0",T287:T291)/SUM(T287:T291) &gt;0.5),"NO","SI")</f>
        <v>#DIV/0!</v>
      </c>
      <c r="Y287" s="29" t="str">
        <f>IF(TRIM(L287)="","",IF(AND(P287="SI", G287="CUARTO NIVEL PHD"),1.5,IF(AND(P287="SI",G287="CUARTO NIVEL MAESTRIA"),1,0)))</f>
        <v/>
      </c>
    </row>
    <row r="288" spans="1:25" s="8" customFormat="1" ht="27.95" customHeight="1" x14ac:dyDescent="0.25">
      <c r="A288" s="56"/>
      <c r="B288" s="59"/>
      <c r="C288" s="59"/>
      <c r="D288" s="59"/>
      <c r="E288" s="59"/>
      <c r="F288" s="59"/>
      <c r="G288" s="59"/>
      <c r="H288" s="59"/>
      <c r="I288" s="43"/>
      <c r="J288" s="43"/>
      <c r="K288" s="9"/>
      <c r="L288" s="9"/>
      <c r="M288" s="49"/>
      <c r="N288" s="10"/>
      <c r="O288" s="10"/>
      <c r="P288" s="11"/>
      <c r="Q288" s="12"/>
      <c r="R288" s="12"/>
      <c r="S288" s="10"/>
      <c r="T288" s="10"/>
      <c r="U288" s="62"/>
      <c r="V288" s="96"/>
      <c r="W288" s="96"/>
      <c r="X288" s="99"/>
      <c r="Y288" s="30" t="str">
        <f>IF(TRIM(L288)="","",IF(AND(P288="SI", G287="CUARTO NIVEL PHD"),1.5,IF(AND(P288="SI",G287="CUARTO NIVEL MAESTRIA"),1,0)))</f>
        <v/>
      </c>
    </row>
    <row r="289" spans="1:25" s="8" customFormat="1" ht="27.95" customHeight="1" x14ac:dyDescent="0.25">
      <c r="A289" s="56"/>
      <c r="B289" s="59"/>
      <c r="C289" s="59"/>
      <c r="D289" s="59"/>
      <c r="E289" s="59"/>
      <c r="F289" s="59"/>
      <c r="G289" s="59"/>
      <c r="H289" s="59"/>
      <c r="I289" s="43"/>
      <c r="J289" s="43"/>
      <c r="K289" s="13"/>
      <c r="L289" s="13"/>
      <c r="M289" s="50"/>
      <c r="N289" s="10"/>
      <c r="O289" s="10"/>
      <c r="P289" s="14"/>
      <c r="Q289" s="15"/>
      <c r="R289" s="15"/>
      <c r="S289" s="16"/>
      <c r="T289" s="16"/>
      <c r="U289" s="62"/>
      <c r="V289" s="96"/>
      <c r="W289" s="96"/>
      <c r="X289" s="99"/>
      <c r="Y289" s="30" t="str">
        <f>IF(TRIM(L289)="","",IF(AND(P289="SI", G287="CUARTO NIVEL PHD"),1.5,IF(AND(P289="SI",G287="CUARTO NIVEL MAESTRIA"),1,0)))</f>
        <v/>
      </c>
    </row>
    <row r="290" spans="1:25" s="8" customFormat="1" ht="27.95" customHeight="1" x14ac:dyDescent="0.25">
      <c r="A290" s="56"/>
      <c r="B290" s="59"/>
      <c r="C290" s="59"/>
      <c r="D290" s="59"/>
      <c r="E290" s="59"/>
      <c r="F290" s="59"/>
      <c r="G290" s="59"/>
      <c r="H290" s="59"/>
      <c r="I290" s="44"/>
      <c r="J290" s="43"/>
      <c r="K290" s="13"/>
      <c r="L290" s="13"/>
      <c r="M290" s="50"/>
      <c r="N290" s="10" t="str">
        <f>IF(TRIM(M290)="","",LOOKUP(M290,Datos!$L$8:$L$33,Datos!$J$8:$J$33))</f>
        <v/>
      </c>
      <c r="O290" s="10" t="str">
        <f>IF(TRIM(M290)="","",LOOKUP(M290, Datos!$L$8:$L$33,Datos!$K$8:$K$33))</f>
        <v/>
      </c>
      <c r="P290" s="14"/>
      <c r="Q290" s="15"/>
      <c r="R290" s="15"/>
      <c r="S290" s="16"/>
      <c r="T290" s="16"/>
      <c r="U290" s="62"/>
      <c r="V290" s="96"/>
      <c r="W290" s="96"/>
      <c r="X290" s="99"/>
      <c r="Y290" s="30" t="str">
        <f>IF(TRIM(L290)="","",IF(AND(P290="SI", G287="CUARTO NIVEL PHD"),1.5,IF(AND(P290="SI",G287="CUARTO NIVEL MAESTRIA"),1,0)))</f>
        <v/>
      </c>
    </row>
    <row r="291" spans="1:25" s="8" customFormat="1" ht="27.95" customHeight="1" thickBot="1" x14ac:dyDescent="0.3">
      <c r="A291" s="57"/>
      <c r="B291" s="60"/>
      <c r="C291" s="60"/>
      <c r="D291" s="60"/>
      <c r="E291" s="60"/>
      <c r="F291" s="60"/>
      <c r="G291" s="60"/>
      <c r="H291" s="60"/>
      <c r="I291" s="54"/>
      <c r="J291" s="54"/>
      <c r="K291" s="17"/>
      <c r="L291" s="17"/>
      <c r="M291" s="51"/>
      <c r="N291" s="18" t="str">
        <f>IF(TRIM(M291)="","",LOOKUP(M291,Datos!$L$8:$L$33,Datos!$J$8:$J$33))</f>
        <v/>
      </c>
      <c r="O291" s="18" t="str">
        <f>IF(TRIM(M291)="","",LOOKUP(M291, Datos!$L$8:$L$33,Datos!$K$8:$K$33))</f>
        <v/>
      </c>
      <c r="P291" s="19"/>
      <c r="Q291" s="20"/>
      <c r="R291" s="20"/>
      <c r="S291" s="18"/>
      <c r="T291" s="18"/>
      <c r="U291" s="63"/>
      <c r="V291" s="97"/>
      <c r="W291" s="97"/>
      <c r="X291" s="100"/>
      <c r="Y291" s="31" t="str">
        <f>IF(TRIM(L291)="","",IF(AND(P291="SI", G287="CUARTO NIVEL PHD"),1.5,IF(AND(P291="SI",G287="CUARTO NIVEL MAESTRIA"),1,0)))</f>
        <v/>
      </c>
    </row>
    <row r="292" spans="1:25" s="8" customFormat="1" ht="27.95" customHeight="1" x14ac:dyDescent="0.25">
      <c r="A292" s="55" t="s">
        <v>153</v>
      </c>
      <c r="B292" s="58"/>
      <c r="C292" s="58"/>
      <c r="D292" s="58"/>
      <c r="E292" s="58"/>
      <c r="F292" s="58"/>
      <c r="G292" s="58"/>
      <c r="H292" s="58"/>
      <c r="I292" s="42"/>
      <c r="J292" s="42"/>
      <c r="K292" s="3"/>
      <c r="L292" s="3"/>
      <c r="M292" s="48"/>
      <c r="N292" s="4"/>
      <c r="O292" s="4"/>
      <c r="P292" s="5"/>
      <c r="Q292" s="6"/>
      <c r="R292" s="6"/>
      <c r="S292" s="7"/>
      <c r="T292" s="7"/>
      <c r="U292" s="61">
        <f>SUM(T292:T296)</f>
        <v>0</v>
      </c>
      <c r="V292" s="95"/>
      <c r="W292" s="95"/>
      <c r="X292" s="98" t="e">
        <f>IF((SUMIF(Y292:Y296,"0",T292:T296)/SUM(T292:T296) &gt;0.5),"NO","SI")</f>
        <v>#DIV/0!</v>
      </c>
      <c r="Y292" s="29" t="str">
        <f>IF(TRIM(L292)="","",IF(AND(P292="SI", G292="CUARTO NIVEL PHD"),1.5,IF(AND(P292="SI",G292="CUARTO NIVEL MAESTRIA"),1,0)))</f>
        <v/>
      </c>
    </row>
    <row r="293" spans="1:25" s="8" customFormat="1" ht="27.95" customHeight="1" x14ac:dyDescent="0.25">
      <c r="A293" s="56"/>
      <c r="B293" s="59"/>
      <c r="C293" s="59"/>
      <c r="D293" s="59"/>
      <c r="E293" s="59"/>
      <c r="F293" s="59"/>
      <c r="G293" s="59"/>
      <c r="H293" s="59"/>
      <c r="I293" s="43"/>
      <c r="J293" s="43"/>
      <c r="K293" s="9"/>
      <c r="L293" s="9"/>
      <c r="M293" s="49"/>
      <c r="N293" s="10"/>
      <c r="O293" s="10"/>
      <c r="P293" s="11"/>
      <c r="Q293" s="12"/>
      <c r="R293" s="12"/>
      <c r="S293" s="10"/>
      <c r="T293" s="10"/>
      <c r="U293" s="62"/>
      <c r="V293" s="96"/>
      <c r="W293" s="96"/>
      <c r="X293" s="99"/>
      <c r="Y293" s="30" t="str">
        <f>IF(TRIM(L293)="","",IF(AND(P293="SI", G292="CUARTO NIVEL PHD"),1.5,IF(AND(P293="SI",G292="CUARTO NIVEL MAESTRIA"),1,0)))</f>
        <v/>
      </c>
    </row>
    <row r="294" spans="1:25" s="8" customFormat="1" ht="27.95" customHeight="1" x14ac:dyDescent="0.25">
      <c r="A294" s="56"/>
      <c r="B294" s="59"/>
      <c r="C294" s="59"/>
      <c r="D294" s="59"/>
      <c r="E294" s="59"/>
      <c r="F294" s="59"/>
      <c r="G294" s="59"/>
      <c r="H294" s="59"/>
      <c r="I294" s="43"/>
      <c r="J294" s="43"/>
      <c r="K294" s="13"/>
      <c r="L294" s="13"/>
      <c r="M294" s="50"/>
      <c r="N294" s="10"/>
      <c r="O294" s="10"/>
      <c r="P294" s="14"/>
      <c r="Q294" s="15"/>
      <c r="R294" s="15"/>
      <c r="S294" s="16"/>
      <c r="T294" s="16"/>
      <c r="U294" s="62"/>
      <c r="V294" s="96"/>
      <c r="W294" s="96"/>
      <c r="X294" s="99"/>
      <c r="Y294" s="30" t="str">
        <f>IF(TRIM(L294)="","",IF(AND(P294="SI", G292="CUARTO NIVEL PHD"),1.5,IF(AND(P294="SI",G292="CUARTO NIVEL MAESTRIA"),1,0)))</f>
        <v/>
      </c>
    </row>
    <row r="295" spans="1:25" s="8" customFormat="1" ht="27.95" customHeight="1" x14ac:dyDescent="0.25">
      <c r="A295" s="56"/>
      <c r="B295" s="59"/>
      <c r="C295" s="59"/>
      <c r="D295" s="59"/>
      <c r="E295" s="59"/>
      <c r="F295" s="59"/>
      <c r="G295" s="59"/>
      <c r="H295" s="59"/>
      <c r="I295" s="44"/>
      <c r="J295" s="43"/>
      <c r="K295" s="13"/>
      <c r="L295" s="13"/>
      <c r="M295" s="50"/>
      <c r="N295" s="10" t="str">
        <f>IF(TRIM(M295)="","",LOOKUP(M295,Datos!$L$8:$L$33,Datos!$J$8:$J$33))</f>
        <v/>
      </c>
      <c r="O295" s="10" t="str">
        <f>IF(TRIM(M295)="","",LOOKUP(M295, Datos!$L$8:$L$33,Datos!$K$8:$K$33))</f>
        <v/>
      </c>
      <c r="P295" s="14"/>
      <c r="Q295" s="15"/>
      <c r="R295" s="15"/>
      <c r="S295" s="16"/>
      <c r="T295" s="16"/>
      <c r="U295" s="62"/>
      <c r="V295" s="96"/>
      <c r="W295" s="96"/>
      <c r="X295" s="99"/>
      <c r="Y295" s="30" t="str">
        <f>IF(TRIM(L295)="","",IF(AND(P295="SI", G292="CUARTO NIVEL PHD"),1.5,IF(AND(P295="SI",G292="CUARTO NIVEL MAESTRIA"),1,0)))</f>
        <v/>
      </c>
    </row>
    <row r="296" spans="1:25" s="8" customFormat="1" ht="27.95" customHeight="1" thickBot="1" x14ac:dyDescent="0.3">
      <c r="A296" s="57"/>
      <c r="B296" s="60"/>
      <c r="C296" s="60"/>
      <c r="D296" s="60"/>
      <c r="E296" s="60"/>
      <c r="F296" s="60"/>
      <c r="G296" s="60"/>
      <c r="H296" s="60"/>
      <c r="I296" s="54"/>
      <c r="J296" s="54"/>
      <c r="K296" s="17"/>
      <c r="L296" s="17"/>
      <c r="M296" s="51"/>
      <c r="N296" s="18" t="str">
        <f>IF(TRIM(M296)="","",LOOKUP(M296,Datos!$L$8:$L$33,Datos!$J$8:$J$33))</f>
        <v/>
      </c>
      <c r="O296" s="18" t="str">
        <f>IF(TRIM(M296)="","",LOOKUP(M296, Datos!$L$8:$L$33,Datos!$K$8:$K$33))</f>
        <v/>
      </c>
      <c r="P296" s="19"/>
      <c r="Q296" s="20"/>
      <c r="R296" s="20"/>
      <c r="S296" s="18"/>
      <c r="T296" s="18"/>
      <c r="U296" s="63"/>
      <c r="V296" s="97"/>
      <c r="W296" s="97"/>
      <c r="X296" s="100"/>
      <c r="Y296" s="31" t="str">
        <f>IF(TRIM(L296)="","",IF(AND(P296="SI", G292="CUARTO NIVEL PHD"),1.5,IF(AND(P296="SI",G292="CUARTO NIVEL MAESTRIA"),1,0)))</f>
        <v/>
      </c>
    </row>
    <row r="297" spans="1:25" s="8" customFormat="1" ht="27.95" customHeight="1" x14ac:dyDescent="0.25">
      <c r="A297" s="55" t="s">
        <v>154</v>
      </c>
      <c r="B297" s="58"/>
      <c r="C297" s="58"/>
      <c r="D297" s="58"/>
      <c r="E297" s="58"/>
      <c r="F297" s="58"/>
      <c r="G297" s="58"/>
      <c r="H297" s="58"/>
      <c r="I297" s="42"/>
      <c r="J297" s="42"/>
      <c r="K297" s="3"/>
      <c r="L297" s="3"/>
      <c r="M297" s="48"/>
      <c r="N297" s="4"/>
      <c r="O297" s="4"/>
      <c r="P297" s="5"/>
      <c r="Q297" s="6"/>
      <c r="R297" s="6"/>
      <c r="S297" s="7"/>
      <c r="T297" s="7"/>
      <c r="U297" s="61">
        <f>SUM(T297:T301)</f>
        <v>0</v>
      </c>
      <c r="V297" s="95"/>
      <c r="W297" s="95"/>
      <c r="X297" s="98" t="e">
        <f>IF((SUMIF(Y297:Y301,"0",T297:T301)/SUM(T297:T301) &gt;0.5),"NO","SI")</f>
        <v>#DIV/0!</v>
      </c>
      <c r="Y297" s="29" t="str">
        <f>IF(TRIM(L297)="","",IF(AND(P297="SI", G297="CUARTO NIVEL PHD"),1.5,IF(AND(P297="SI",G297="CUARTO NIVEL MAESTRIA"),1,0)))</f>
        <v/>
      </c>
    </row>
    <row r="298" spans="1:25" s="8" customFormat="1" ht="27.95" customHeight="1" x14ac:dyDescent="0.25">
      <c r="A298" s="56"/>
      <c r="B298" s="59"/>
      <c r="C298" s="59"/>
      <c r="D298" s="59"/>
      <c r="E298" s="59"/>
      <c r="F298" s="59"/>
      <c r="G298" s="59"/>
      <c r="H298" s="59"/>
      <c r="I298" s="43"/>
      <c r="J298" s="43"/>
      <c r="K298" s="9"/>
      <c r="L298" s="9"/>
      <c r="M298" s="49"/>
      <c r="N298" s="10"/>
      <c r="O298" s="10"/>
      <c r="P298" s="11"/>
      <c r="Q298" s="12"/>
      <c r="R298" s="12"/>
      <c r="S298" s="10"/>
      <c r="T298" s="10"/>
      <c r="U298" s="62"/>
      <c r="V298" s="96"/>
      <c r="W298" s="96"/>
      <c r="X298" s="99"/>
      <c r="Y298" s="30" t="str">
        <f>IF(TRIM(L298)="","",IF(AND(P298="SI", G297="CUARTO NIVEL PHD"),1.5,IF(AND(P298="SI",G297="CUARTO NIVEL MAESTRIA"),1,0)))</f>
        <v/>
      </c>
    </row>
    <row r="299" spans="1:25" s="8" customFormat="1" ht="27.95" customHeight="1" x14ac:dyDescent="0.25">
      <c r="A299" s="56"/>
      <c r="B299" s="59"/>
      <c r="C299" s="59"/>
      <c r="D299" s="59"/>
      <c r="E299" s="59"/>
      <c r="F299" s="59"/>
      <c r="G299" s="59"/>
      <c r="H299" s="59"/>
      <c r="I299" s="43"/>
      <c r="J299" s="43"/>
      <c r="K299" s="13"/>
      <c r="L299" s="13"/>
      <c r="M299" s="50"/>
      <c r="N299" s="10"/>
      <c r="O299" s="10"/>
      <c r="P299" s="14"/>
      <c r="Q299" s="15"/>
      <c r="R299" s="15"/>
      <c r="S299" s="16"/>
      <c r="T299" s="16"/>
      <c r="U299" s="62"/>
      <c r="V299" s="96"/>
      <c r="W299" s="96"/>
      <c r="X299" s="99"/>
      <c r="Y299" s="30" t="str">
        <f>IF(TRIM(L299)="","",IF(AND(P299="SI", G297="CUARTO NIVEL PHD"),1.5,IF(AND(P299="SI",G297="CUARTO NIVEL MAESTRIA"),1,0)))</f>
        <v/>
      </c>
    </row>
    <row r="300" spans="1:25" s="8" customFormat="1" ht="27.95" customHeight="1" x14ac:dyDescent="0.25">
      <c r="A300" s="56"/>
      <c r="B300" s="59"/>
      <c r="C300" s="59"/>
      <c r="D300" s="59"/>
      <c r="E300" s="59"/>
      <c r="F300" s="59"/>
      <c r="G300" s="59"/>
      <c r="H300" s="59"/>
      <c r="I300" s="44"/>
      <c r="J300" s="43"/>
      <c r="K300" s="13"/>
      <c r="L300" s="13"/>
      <c r="M300" s="50"/>
      <c r="N300" s="10" t="str">
        <f>IF(TRIM(M300)="","",LOOKUP(M300,Datos!$L$8:$L$33,Datos!$J$8:$J$33))</f>
        <v/>
      </c>
      <c r="O300" s="10" t="str">
        <f>IF(TRIM(M300)="","",LOOKUP(M300, Datos!$L$8:$L$33,Datos!$K$8:$K$33))</f>
        <v/>
      </c>
      <c r="P300" s="14"/>
      <c r="Q300" s="15"/>
      <c r="R300" s="15"/>
      <c r="S300" s="16"/>
      <c r="T300" s="16"/>
      <c r="U300" s="62"/>
      <c r="V300" s="96"/>
      <c r="W300" s="96"/>
      <c r="X300" s="99"/>
      <c r="Y300" s="30" t="str">
        <f>IF(TRIM(L300)="","",IF(AND(P300="SI", G297="CUARTO NIVEL PHD"),1.5,IF(AND(P300="SI",G297="CUARTO NIVEL MAESTRIA"),1,0)))</f>
        <v/>
      </c>
    </row>
    <row r="301" spans="1:25" s="8" customFormat="1" ht="27.95" customHeight="1" thickBot="1" x14ac:dyDescent="0.3">
      <c r="A301" s="57"/>
      <c r="B301" s="60"/>
      <c r="C301" s="60"/>
      <c r="D301" s="60"/>
      <c r="E301" s="60"/>
      <c r="F301" s="60"/>
      <c r="G301" s="60"/>
      <c r="H301" s="60"/>
      <c r="I301" s="54"/>
      <c r="J301" s="54"/>
      <c r="K301" s="17"/>
      <c r="L301" s="17"/>
      <c r="M301" s="51"/>
      <c r="N301" s="18" t="str">
        <f>IF(TRIM(M301)="","",LOOKUP(M301,Datos!$L$8:$L$33,Datos!$J$8:$J$33))</f>
        <v/>
      </c>
      <c r="O301" s="18" t="str">
        <f>IF(TRIM(M301)="","",LOOKUP(M301, Datos!$L$8:$L$33,Datos!$K$8:$K$33))</f>
        <v/>
      </c>
      <c r="P301" s="19"/>
      <c r="Q301" s="20"/>
      <c r="R301" s="20"/>
      <c r="S301" s="18"/>
      <c r="T301" s="18"/>
      <c r="U301" s="63"/>
      <c r="V301" s="97"/>
      <c r="W301" s="97"/>
      <c r="X301" s="100"/>
      <c r="Y301" s="31" t="str">
        <f>IF(TRIM(L301)="","",IF(AND(P301="SI", G297="CUARTO NIVEL PHD"),1.5,IF(AND(P301="SI",G297="CUARTO NIVEL MAESTRIA"),1,0)))</f>
        <v/>
      </c>
    </row>
    <row r="302" spans="1:25" s="8" customFormat="1" ht="27.95" customHeight="1" x14ac:dyDescent="0.25">
      <c r="A302" s="55" t="s">
        <v>155</v>
      </c>
      <c r="B302" s="58"/>
      <c r="C302" s="58"/>
      <c r="D302" s="58"/>
      <c r="E302" s="58"/>
      <c r="F302" s="58"/>
      <c r="G302" s="58"/>
      <c r="H302" s="58"/>
      <c r="I302" s="42"/>
      <c r="J302" s="42"/>
      <c r="K302" s="3"/>
      <c r="L302" s="3"/>
      <c r="M302" s="48"/>
      <c r="N302" s="4"/>
      <c r="O302" s="4"/>
      <c r="P302" s="5"/>
      <c r="Q302" s="6"/>
      <c r="R302" s="6"/>
      <c r="S302" s="7"/>
      <c r="T302" s="7"/>
      <c r="U302" s="61">
        <f>SUM(T302:T306)</f>
        <v>0</v>
      </c>
      <c r="V302" s="95"/>
      <c r="W302" s="95"/>
      <c r="X302" s="98" t="e">
        <f>IF((SUMIF(Y302:Y306,"0",T302:T306)/SUM(T302:T306) &gt;0.5),"NO","SI")</f>
        <v>#DIV/0!</v>
      </c>
      <c r="Y302" s="29" t="str">
        <f>IF(TRIM(L302)="","",IF(AND(P302="SI", G302="CUARTO NIVEL PHD"),1.5,IF(AND(P302="SI",G302="CUARTO NIVEL MAESTRIA"),1,0)))</f>
        <v/>
      </c>
    </row>
    <row r="303" spans="1:25" s="8" customFormat="1" ht="27.95" customHeight="1" x14ac:dyDescent="0.25">
      <c r="A303" s="56"/>
      <c r="B303" s="59"/>
      <c r="C303" s="59"/>
      <c r="D303" s="59"/>
      <c r="E303" s="59"/>
      <c r="F303" s="59"/>
      <c r="G303" s="59"/>
      <c r="H303" s="59"/>
      <c r="I303" s="43"/>
      <c r="J303" s="43"/>
      <c r="K303" s="9"/>
      <c r="L303" s="9"/>
      <c r="M303" s="49"/>
      <c r="N303" s="10"/>
      <c r="O303" s="10"/>
      <c r="P303" s="11"/>
      <c r="Q303" s="12"/>
      <c r="R303" s="12"/>
      <c r="S303" s="10"/>
      <c r="T303" s="10"/>
      <c r="U303" s="62"/>
      <c r="V303" s="96"/>
      <c r="W303" s="96"/>
      <c r="X303" s="99"/>
      <c r="Y303" s="30" t="str">
        <f>IF(TRIM(L303)="","",IF(AND(P303="SI", G302="CUARTO NIVEL PHD"),1.5,IF(AND(P303="SI",G302="CUARTO NIVEL MAESTRIA"),1,0)))</f>
        <v/>
      </c>
    </row>
    <row r="304" spans="1:25" s="8" customFormat="1" ht="27.95" customHeight="1" x14ac:dyDescent="0.25">
      <c r="A304" s="56"/>
      <c r="B304" s="59"/>
      <c r="C304" s="59"/>
      <c r="D304" s="59"/>
      <c r="E304" s="59"/>
      <c r="F304" s="59"/>
      <c r="G304" s="59"/>
      <c r="H304" s="59"/>
      <c r="I304" s="43"/>
      <c r="J304" s="43"/>
      <c r="K304" s="13"/>
      <c r="L304" s="13"/>
      <c r="M304" s="50"/>
      <c r="N304" s="10"/>
      <c r="O304" s="10"/>
      <c r="P304" s="14"/>
      <c r="Q304" s="15"/>
      <c r="R304" s="15"/>
      <c r="S304" s="16"/>
      <c r="T304" s="16"/>
      <c r="U304" s="62"/>
      <c r="V304" s="96"/>
      <c r="W304" s="96"/>
      <c r="X304" s="99"/>
      <c r="Y304" s="30" t="str">
        <f>IF(TRIM(L304)="","",IF(AND(P304="SI", G302="CUARTO NIVEL PHD"),1.5,IF(AND(P304="SI",G302="CUARTO NIVEL MAESTRIA"),1,0)))</f>
        <v/>
      </c>
    </row>
    <row r="305" spans="1:25" s="8" customFormat="1" ht="27.95" customHeight="1" x14ac:dyDescent="0.25">
      <c r="A305" s="56"/>
      <c r="B305" s="59"/>
      <c r="C305" s="59"/>
      <c r="D305" s="59"/>
      <c r="E305" s="59"/>
      <c r="F305" s="59"/>
      <c r="G305" s="59"/>
      <c r="H305" s="59"/>
      <c r="I305" s="44"/>
      <c r="J305" s="43"/>
      <c r="K305" s="13"/>
      <c r="L305" s="13"/>
      <c r="M305" s="50"/>
      <c r="N305" s="10" t="str">
        <f>IF(TRIM(M305)="","",LOOKUP(M305,Datos!$L$8:$L$33,Datos!$J$8:$J$33))</f>
        <v/>
      </c>
      <c r="O305" s="10" t="str">
        <f>IF(TRIM(M305)="","",LOOKUP(M305, Datos!$L$8:$L$33,Datos!$K$8:$K$33))</f>
        <v/>
      </c>
      <c r="P305" s="14"/>
      <c r="Q305" s="15"/>
      <c r="R305" s="15"/>
      <c r="S305" s="16"/>
      <c r="T305" s="16"/>
      <c r="U305" s="62"/>
      <c r="V305" s="96"/>
      <c r="W305" s="96"/>
      <c r="X305" s="99"/>
      <c r="Y305" s="30" t="str">
        <f>IF(TRIM(L305)="","",IF(AND(P305="SI", G302="CUARTO NIVEL PHD"),1.5,IF(AND(P305="SI",G302="CUARTO NIVEL MAESTRIA"),1,0)))</f>
        <v/>
      </c>
    </row>
    <row r="306" spans="1:25" s="8" customFormat="1" ht="27.95" customHeight="1" thickBot="1" x14ac:dyDescent="0.3">
      <c r="A306" s="57"/>
      <c r="B306" s="60"/>
      <c r="C306" s="60"/>
      <c r="D306" s="60"/>
      <c r="E306" s="60"/>
      <c r="F306" s="60"/>
      <c r="G306" s="60"/>
      <c r="H306" s="60"/>
      <c r="I306" s="54"/>
      <c r="J306" s="54"/>
      <c r="K306" s="17"/>
      <c r="L306" s="17"/>
      <c r="M306" s="51"/>
      <c r="N306" s="18" t="str">
        <f>IF(TRIM(M306)="","",LOOKUP(M306,Datos!$L$8:$L$33,Datos!$J$8:$J$33))</f>
        <v/>
      </c>
      <c r="O306" s="18" t="str">
        <f>IF(TRIM(M306)="","",LOOKUP(M306, Datos!$L$8:$L$33,Datos!$K$8:$K$33))</f>
        <v/>
      </c>
      <c r="P306" s="19"/>
      <c r="Q306" s="20"/>
      <c r="R306" s="20"/>
      <c r="S306" s="18"/>
      <c r="T306" s="18"/>
      <c r="U306" s="63"/>
      <c r="V306" s="97"/>
      <c r="W306" s="97"/>
      <c r="X306" s="100"/>
      <c r="Y306" s="31" t="str">
        <f>IF(TRIM(L306)="","",IF(AND(P306="SI", G302="CUARTO NIVEL PHD"),1.5,IF(AND(P306="SI",G302="CUARTO NIVEL MAESTRIA"),1,0)))</f>
        <v/>
      </c>
    </row>
    <row r="307" spans="1:25" s="8" customFormat="1" ht="27.95" customHeight="1" x14ac:dyDescent="0.25">
      <c r="A307" s="55" t="s">
        <v>156</v>
      </c>
      <c r="B307" s="58"/>
      <c r="C307" s="58"/>
      <c r="D307" s="58"/>
      <c r="E307" s="58"/>
      <c r="F307" s="58"/>
      <c r="G307" s="58"/>
      <c r="H307" s="58"/>
      <c r="I307" s="42"/>
      <c r="J307" s="42"/>
      <c r="K307" s="3"/>
      <c r="L307" s="3"/>
      <c r="M307" s="48"/>
      <c r="N307" s="4"/>
      <c r="O307" s="4"/>
      <c r="P307" s="5"/>
      <c r="Q307" s="6"/>
      <c r="R307" s="6"/>
      <c r="S307" s="7"/>
      <c r="T307" s="7"/>
      <c r="U307" s="61">
        <f>SUM(T307:T311)</f>
        <v>0</v>
      </c>
      <c r="V307" s="95"/>
      <c r="W307" s="95"/>
      <c r="X307" s="98" t="e">
        <f>IF((SUMIF(Y307:Y311,"0",T307:T311)/SUM(T307:T311) &gt;0.5),"NO","SI")</f>
        <v>#DIV/0!</v>
      </c>
      <c r="Y307" s="29" t="str">
        <f>IF(TRIM(L307)="","",IF(AND(P307="SI", G307="CUARTO NIVEL PHD"),1.5,IF(AND(P307="SI",G307="CUARTO NIVEL MAESTRIA"),1,0)))</f>
        <v/>
      </c>
    </row>
    <row r="308" spans="1:25" s="8" customFormat="1" ht="27.95" customHeight="1" x14ac:dyDescent="0.25">
      <c r="A308" s="56"/>
      <c r="B308" s="59"/>
      <c r="C308" s="59"/>
      <c r="D308" s="59"/>
      <c r="E308" s="59"/>
      <c r="F308" s="59"/>
      <c r="G308" s="59"/>
      <c r="H308" s="59"/>
      <c r="I308" s="43"/>
      <c r="J308" s="43"/>
      <c r="K308" s="9"/>
      <c r="L308" s="9"/>
      <c r="M308" s="49"/>
      <c r="N308" s="10"/>
      <c r="O308" s="10"/>
      <c r="P308" s="11"/>
      <c r="Q308" s="12"/>
      <c r="R308" s="12"/>
      <c r="S308" s="10"/>
      <c r="T308" s="10"/>
      <c r="U308" s="62"/>
      <c r="V308" s="96"/>
      <c r="W308" s="96"/>
      <c r="X308" s="99"/>
      <c r="Y308" s="30" t="str">
        <f>IF(TRIM(L308)="","",IF(AND(P308="SI", G307="CUARTO NIVEL PHD"),1.5,IF(AND(P308="SI",G307="CUARTO NIVEL MAESTRIA"),1,0)))</f>
        <v/>
      </c>
    </row>
    <row r="309" spans="1:25" s="8" customFormat="1" ht="27.95" customHeight="1" x14ac:dyDescent="0.25">
      <c r="A309" s="56"/>
      <c r="B309" s="59"/>
      <c r="C309" s="59"/>
      <c r="D309" s="59"/>
      <c r="E309" s="59"/>
      <c r="F309" s="59"/>
      <c r="G309" s="59"/>
      <c r="H309" s="59"/>
      <c r="I309" s="43"/>
      <c r="J309" s="43"/>
      <c r="K309" s="13"/>
      <c r="L309" s="13"/>
      <c r="M309" s="50"/>
      <c r="N309" s="10"/>
      <c r="O309" s="10"/>
      <c r="P309" s="14"/>
      <c r="Q309" s="15"/>
      <c r="R309" s="15"/>
      <c r="S309" s="16"/>
      <c r="T309" s="16"/>
      <c r="U309" s="62"/>
      <c r="V309" s="96"/>
      <c r="W309" s="96"/>
      <c r="X309" s="99"/>
      <c r="Y309" s="30" t="str">
        <f>IF(TRIM(L309)="","",IF(AND(P309="SI", G307="CUARTO NIVEL PHD"),1.5,IF(AND(P309="SI",G307="CUARTO NIVEL MAESTRIA"),1,0)))</f>
        <v/>
      </c>
    </row>
    <row r="310" spans="1:25" s="8" customFormat="1" ht="27.95" customHeight="1" x14ac:dyDescent="0.25">
      <c r="A310" s="56"/>
      <c r="B310" s="59"/>
      <c r="C310" s="59"/>
      <c r="D310" s="59"/>
      <c r="E310" s="59"/>
      <c r="F310" s="59"/>
      <c r="G310" s="59"/>
      <c r="H310" s="59"/>
      <c r="I310" s="44"/>
      <c r="J310" s="43"/>
      <c r="K310" s="13"/>
      <c r="L310" s="13"/>
      <c r="M310" s="50"/>
      <c r="N310" s="10" t="str">
        <f>IF(TRIM(M310)="","",LOOKUP(M310,Datos!$L$8:$L$33,Datos!$J$8:$J$33))</f>
        <v/>
      </c>
      <c r="O310" s="10" t="str">
        <f>IF(TRIM(M310)="","",LOOKUP(M310, Datos!$L$8:$L$33,Datos!$K$8:$K$33))</f>
        <v/>
      </c>
      <c r="P310" s="14"/>
      <c r="Q310" s="15"/>
      <c r="R310" s="15"/>
      <c r="S310" s="16"/>
      <c r="T310" s="16"/>
      <c r="U310" s="62"/>
      <c r="V310" s="96"/>
      <c r="W310" s="96"/>
      <c r="X310" s="99"/>
      <c r="Y310" s="30" t="str">
        <f>IF(TRIM(L310)="","",IF(AND(P310="SI", G307="CUARTO NIVEL PHD"),1.5,IF(AND(P310="SI",G307="CUARTO NIVEL MAESTRIA"),1,0)))</f>
        <v/>
      </c>
    </row>
    <row r="311" spans="1:25" s="8" customFormat="1" ht="27.95" customHeight="1" thickBot="1" x14ac:dyDescent="0.3">
      <c r="A311" s="57"/>
      <c r="B311" s="60"/>
      <c r="C311" s="60"/>
      <c r="D311" s="60"/>
      <c r="E311" s="60"/>
      <c r="F311" s="60"/>
      <c r="G311" s="60"/>
      <c r="H311" s="60"/>
      <c r="I311" s="54"/>
      <c r="J311" s="54"/>
      <c r="K311" s="17"/>
      <c r="L311" s="17"/>
      <c r="M311" s="51"/>
      <c r="N311" s="18" t="str">
        <f>IF(TRIM(M311)="","",LOOKUP(M311,Datos!$L$8:$L$33,Datos!$J$8:$J$33))</f>
        <v/>
      </c>
      <c r="O311" s="18" t="str">
        <f>IF(TRIM(M311)="","",LOOKUP(M311, Datos!$L$8:$L$33,Datos!$K$8:$K$33))</f>
        <v/>
      </c>
      <c r="P311" s="19"/>
      <c r="Q311" s="20"/>
      <c r="R311" s="20"/>
      <c r="S311" s="18"/>
      <c r="T311" s="18"/>
      <c r="U311" s="63"/>
      <c r="V311" s="97"/>
      <c r="W311" s="97"/>
      <c r="X311" s="100"/>
      <c r="Y311" s="31" t="str">
        <f>IF(TRIM(L311)="","",IF(AND(P311="SI", G307="CUARTO NIVEL PHD"),1.5,IF(AND(P311="SI",G307="CUARTO NIVEL MAESTRIA"),1,0)))</f>
        <v/>
      </c>
    </row>
    <row r="312" spans="1:25" s="8" customFormat="1" ht="27.95" customHeight="1" x14ac:dyDescent="0.25">
      <c r="A312" s="55" t="s">
        <v>157</v>
      </c>
      <c r="B312" s="58"/>
      <c r="C312" s="58"/>
      <c r="D312" s="58"/>
      <c r="E312" s="58"/>
      <c r="F312" s="58"/>
      <c r="G312" s="58"/>
      <c r="H312" s="58"/>
      <c r="I312" s="42"/>
      <c r="J312" s="42"/>
      <c r="K312" s="3"/>
      <c r="L312" s="3"/>
      <c r="M312" s="48"/>
      <c r="N312" s="4"/>
      <c r="O312" s="4"/>
      <c r="P312" s="5"/>
      <c r="Q312" s="6"/>
      <c r="R312" s="6"/>
      <c r="S312" s="7"/>
      <c r="T312" s="7"/>
      <c r="U312" s="61">
        <f>SUM(T312:T316)</f>
        <v>0</v>
      </c>
      <c r="V312" s="95"/>
      <c r="W312" s="95"/>
      <c r="X312" s="98" t="e">
        <f>IF((SUMIF(Y312:Y316,"0",T312:T316)/SUM(T312:T316) &gt;0.5),"NO","SI")</f>
        <v>#DIV/0!</v>
      </c>
      <c r="Y312" s="29" t="str">
        <f>IF(TRIM(L312)="","",IF(AND(P312="SI", G312="CUARTO NIVEL PHD"),1.5,IF(AND(P312="SI",G312="CUARTO NIVEL MAESTRIA"),1,0)))</f>
        <v/>
      </c>
    </row>
    <row r="313" spans="1:25" s="8" customFormat="1" ht="27.95" customHeight="1" x14ac:dyDescent="0.25">
      <c r="A313" s="56"/>
      <c r="B313" s="59"/>
      <c r="C313" s="59"/>
      <c r="D313" s="59"/>
      <c r="E313" s="59"/>
      <c r="F313" s="59"/>
      <c r="G313" s="59"/>
      <c r="H313" s="59"/>
      <c r="I313" s="43"/>
      <c r="J313" s="43"/>
      <c r="K313" s="9"/>
      <c r="L313" s="9"/>
      <c r="M313" s="49"/>
      <c r="N313" s="10"/>
      <c r="O313" s="10"/>
      <c r="P313" s="11"/>
      <c r="Q313" s="12"/>
      <c r="R313" s="12"/>
      <c r="S313" s="10"/>
      <c r="T313" s="10"/>
      <c r="U313" s="62"/>
      <c r="V313" s="96"/>
      <c r="W313" s="96"/>
      <c r="X313" s="99"/>
      <c r="Y313" s="30" t="str">
        <f>IF(TRIM(L313)="","",IF(AND(P313="SI", G312="CUARTO NIVEL PHD"),1.5,IF(AND(P313="SI",G312="CUARTO NIVEL MAESTRIA"),1,0)))</f>
        <v/>
      </c>
    </row>
    <row r="314" spans="1:25" s="8" customFormat="1" ht="27.95" customHeight="1" x14ac:dyDescent="0.25">
      <c r="A314" s="56"/>
      <c r="B314" s="59"/>
      <c r="C314" s="59"/>
      <c r="D314" s="59"/>
      <c r="E314" s="59"/>
      <c r="F314" s="59"/>
      <c r="G314" s="59"/>
      <c r="H314" s="59"/>
      <c r="I314" s="43"/>
      <c r="J314" s="43"/>
      <c r="K314" s="13"/>
      <c r="L314" s="13"/>
      <c r="M314" s="50"/>
      <c r="N314" s="10"/>
      <c r="O314" s="10"/>
      <c r="P314" s="14"/>
      <c r="Q314" s="15"/>
      <c r="R314" s="15"/>
      <c r="S314" s="16"/>
      <c r="T314" s="16"/>
      <c r="U314" s="62"/>
      <c r="V314" s="96"/>
      <c r="W314" s="96"/>
      <c r="X314" s="99"/>
      <c r="Y314" s="30" t="str">
        <f>IF(TRIM(L314)="","",IF(AND(P314="SI", G312="CUARTO NIVEL PHD"),1.5,IF(AND(P314="SI",G312="CUARTO NIVEL MAESTRIA"),1,0)))</f>
        <v/>
      </c>
    </row>
    <row r="315" spans="1:25" s="8" customFormat="1" ht="27.95" customHeight="1" x14ac:dyDescent="0.25">
      <c r="A315" s="56"/>
      <c r="B315" s="59"/>
      <c r="C315" s="59"/>
      <c r="D315" s="59"/>
      <c r="E315" s="59"/>
      <c r="F315" s="59"/>
      <c r="G315" s="59"/>
      <c r="H315" s="59"/>
      <c r="I315" s="44"/>
      <c r="J315" s="43"/>
      <c r="K315" s="13"/>
      <c r="L315" s="13"/>
      <c r="M315" s="50"/>
      <c r="N315" s="10" t="str">
        <f>IF(TRIM(M315)="","",LOOKUP(M315,Datos!$L$8:$L$33,Datos!$J$8:$J$33))</f>
        <v/>
      </c>
      <c r="O315" s="10" t="str">
        <f>IF(TRIM(M315)="","",LOOKUP(M315, Datos!$L$8:$L$33,Datos!$K$8:$K$33))</f>
        <v/>
      </c>
      <c r="P315" s="14"/>
      <c r="Q315" s="15"/>
      <c r="R315" s="15"/>
      <c r="S315" s="16"/>
      <c r="T315" s="16"/>
      <c r="U315" s="62"/>
      <c r="V315" s="96"/>
      <c r="W315" s="96"/>
      <c r="X315" s="99"/>
      <c r="Y315" s="30" t="str">
        <f>IF(TRIM(L315)="","",IF(AND(P315="SI", G312="CUARTO NIVEL PHD"),1.5,IF(AND(P315="SI",G312="CUARTO NIVEL MAESTRIA"),1,0)))</f>
        <v/>
      </c>
    </row>
    <row r="316" spans="1:25" s="8" customFormat="1" ht="27.95" customHeight="1" thickBot="1" x14ac:dyDescent="0.3">
      <c r="A316" s="57"/>
      <c r="B316" s="60"/>
      <c r="C316" s="60"/>
      <c r="D316" s="60"/>
      <c r="E316" s="60"/>
      <c r="F316" s="60"/>
      <c r="G316" s="60"/>
      <c r="H316" s="60"/>
      <c r="I316" s="54"/>
      <c r="J316" s="54"/>
      <c r="K316" s="17"/>
      <c r="L316" s="17"/>
      <c r="M316" s="51"/>
      <c r="N316" s="18" t="str">
        <f>IF(TRIM(M316)="","",LOOKUP(M316,Datos!$L$8:$L$33,Datos!$J$8:$J$33))</f>
        <v/>
      </c>
      <c r="O316" s="18" t="str">
        <f>IF(TRIM(M316)="","",LOOKUP(M316, Datos!$L$8:$L$33,Datos!$K$8:$K$33))</f>
        <v/>
      </c>
      <c r="P316" s="19"/>
      <c r="Q316" s="20"/>
      <c r="R316" s="20"/>
      <c r="S316" s="18"/>
      <c r="T316" s="18"/>
      <c r="U316" s="63"/>
      <c r="V316" s="97"/>
      <c r="W316" s="97"/>
      <c r="X316" s="100"/>
      <c r="Y316" s="31" t="str">
        <f>IF(TRIM(L316)="","",IF(AND(P316="SI", G312="CUARTO NIVEL PHD"),1.5,IF(AND(P316="SI",G312="CUARTO NIVEL MAESTRIA"),1,0)))</f>
        <v/>
      </c>
    </row>
    <row r="317" spans="1:25" s="8" customFormat="1" ht="27.95" customHeight="1" x14ac:dyDescent="0.25">
      <c r="A317" s="55" t="s">
        <v>158</v>
      </c>
      <c r="B317" s="58"/>
      <c r="C317" s="58"/>
      <c r="D317" s="58"/>
      <c r="E317" s="58"/>
      <c r="F317" s="58"/>
      <c r="G317" s="58"/>
      <c r="H317" s="58"/>
      <c r="I317" s="42"/>
      <c r="J317" s="42"/>
      <c r="K317" s="3"/>
      <c r="L317" s="3"/>
      <c r="M317" s="48"/>
      <c r="N317" s="4"/>
      <c r="O317" s="4"/>
      <c r="P317" s="5"/>
      <c r="Q317" s="6"/>
      <c r="R317" s="6"/>
      <c r="S317" s="7"/>
      <c r="T317" s="7"/>
      <c r="U317" s="61">
        <f>SUM(T317:T321)</f>
        <v>0</v>
      </c>
      <c r="V317" s="95"/>
      <c r="W317" s="95"/>
      <c r="X317" s="98" t="e">
        <f>IF((SUMIF(Y317:Y321,"0",T317:T321)/SUM(T317:T321) &gt;0.5),"NO","SI")</f>
        <v>#DIV/0!</v>
      </c>
      <c r="Y317" s="29" t="str">
        <f>IF(TRIM(L317)="","",IF(AND(P317="SI", G317="CUARTO NIVEL PHD"),1.5,IF(AND(P317="SI",G317="CUARTO NIVEL MAESTRIA"),1,0)))</f>
        <v/>
      </c>
    </row>
    <row r="318" spans="1:25" s="8" customFormat="1" ht="27.95" customHeight="1" x14ac:dyDescent="0.25">
      <c r="A318" s="56"/>
      <c r="B318" s="59"/>
      <c r="C318" s="59"/>
      <c r="D318" s="59"/>
      <c r="E318" s="59"/>
      <c r="F318" s="59"/>
      <c r="G318" s="59"/>
      <c r="H318" s="59"/>
      <c r="I318" s="43"/>
      <c r="J318" s="43"/>
      <c r="K318" s="9"/>
      <c r="L318" s="9"/>
      <c r="M318" s="49"/>
      <c r="N318" s="10"/>
      <c r="O318" s="10"/>
      <c r="P318" s="11"/>
      <c r="Q318" s="12"/>
      <c r="R318" s="12"/>
      <c r="S318" s="10"/>
      <c r="T318" s="10"/>
      <c r="U318" s="62"/>
      <c r="V318" s="96"/>
      <c r="W318" s="96"/>
      <c r="X318" s="99"/>
      <c r="Y318" s="30" t="str">
        <f>IF(TRIM(L318)="","",IF(AND(P318="SI", G317="CUARTO NIVEL PHD"),1.5,IF(AND(P318="SI",G317="CUARTO NIVEL MAESTRIA"),1,0)))</f>
        <v/>
      </c>
    </row>
    <row r="319" spans="1:25" s="8" customFormat="1" ht="27.95" customHeight="1" x14ac:dyDescent="0.25">
      <c r="A319" s="56"/>
      <c r="B319" s="59"/>
      <c r="C319" s="59"/>
      <c r="D319" s="59"/>
      <c r="E319" s="59"/>
      <c r="F319" s="59"/>
      <c r="G319" s="59"/>
      <c r="H319" s="59"/>
      <c r="I319" s="43"/>
      <c r="J319" s="43"/>
      <c r="K319" s="13"/>
      <c r="L319" s="13"/>
      <c r="M319" s="50"/>
      <c r="N319" s="10"/>
      <c r="O319" s="10"/>
      <c r="P319" s="14"/>
      <c r="Q319" s="15"/>
      <c r="R319" s="15"/>
      <c r="S319" s="16"/>
      <c r="T319" s="16"/>
      <c r="U319" s="62"/>
      <c r="V319" s="96"/>
      <c r="W319" s="96"/>
      <c r="X319" s="99"/>
      <c r="Y319" s="30" t="str">
        <f>IF(TRIM(L319)="","",IF(AND(P319="SI", G317="CUARTO NIVEL PHD"),1.5,IF(AND(P319="SI",G317="CUARTO NIVEL MAESTRIA"),1,0)))</f>
        <v/>
      </c>
    </row>
    <row r="320" spans="1:25" s="8" customFormat="1" ht="27.95" customHeight="1" x14ac:dyDescent="0.25">
      <c r="A320" s="56"/>
      <c r="B320" s="59"/>
      <c r="C320" s="59"/>
      <c r="D320" s="59"/>
      <c r="E320" s="59"/>
      <c r="F320" s="59"/>
      <c r="G320" s="59"/>
      <c r="H320" s="59"/>
      <c r="I320" s="44"/>
      <c r="J320" s="43"/>
      <c r="K320" s="13"/>
      <c r="L320" s="13"/>
      <c r="M320" s="50"/>
      <c r="N320" s="10" t="str">
        <f>IF(TRIM(M320)="","",LOOKUP(M320,Datos!$L$8:$L$33,Datos!$J$8:$J$33))</f>
        <v/>
      </c>
      <c r="O320" s="10" t="str">
        <f>IF(TRIM(M320)="","",LOOKUP(M320, Datos!$L$8:$L$33,Datos!$K$8:$K$33))</f>
        <v/>
      </c>
      <c r="P320" s="14"/>
      <c r="Q320" s="15"/>
      <c r="R320" s="15"/>
      <c r="S320" s="16"/>
      <c r="T320" s="16"/>
      <c r="U320" s="62"/>
      <c r="V320" s="96"/>
      <c r="W320" s="96"/>
      <c r="X320" s="99"/>
      <c r="Y320" s="30" t="str">
        <f>IF(TRIM(L320)="","",IF(AND(P320="SI", G317="CUARTO NIVEL PHD"),1.5,IF(AND(P320="SI",G317="CUARTO NIVEL MAESTRIA"),1,0)))</f>
        <v/>
      </c>
    </row>
    <row r="321" spans="1:25" s="8" customFormat="1" ht="27.95" customHeight="1" thickBot="1" x14ac:dyDescent="0.3">
      <c r="A321" s="57"/>
      <c r="B321" s="60"/>
      <c r="C321" s="60"/>
      <c r="D321" s="60"/>
      <c r="E321" s="60"/>
      <c r="F321" s="60"/>
      <c r="G321" s="60"/>
      <c r="H321" s="60"/>
      <c r="I321" s="54"/>
      <c r="J321" s="54"/>
      <c r="K321" s="17"/>
      <c r="L321" s="17"/>
      <c r="M321" s="51"/>
      <c r="N321" s="18" t="str">
        <f>IF(TRIM(M321)="","",LOOKUP(M321,Datos!$L$8:$L$33,Datos!$J$8:$J$33))</f>
        <v/>
      </c>
      <c r="O321" s="18" t="str">
        <f>IF(TRIM(M321)="","",LOOKUP(M321, Datos!$L$8:$L$33,Datos!$K$8:$K$33))</f>
        <v/>
      </c>
      <c r="P321" s="19"/>
      <c r="Q321" s="20"/>
      <c r="R321" s="20"/>
      <c r="S321" s="18"/>
      <c r="T321" s="18"/>
      <c r="U321" s="63"/>
      <c r="V321" s="97"/>
      <c r="W321" s="97"/>
      <c r="X321" s="100"/>
      <c r="Y321" s="31" t="str">
        <f>IF(TRIM(L321)="","",IF(AND(P321="SI", G317="CUARTO NIVEL PHD"),1.5,IF(AND(P321="SI",G317="CUARTO NIVEL MAESTRIA"),1,0)))</f>
        <v/>
      </c>
    </row>
    <row r="322" spans="1:25" s="8" customFormat="1" ht="27.95" customHeight="1" x14ac:dyDescent="0.25">
      <c r="A322" s="55" t="s">
        <v>159</v>
      </c>
      <c r="B322" s="58"/>
      <c r="C322" s="58"/>
      <c r="D322" s="58"/>
      <c r="E322" s="58"/>
      <c r="F322" s="58"/>
      <c r="G322" s="58"/>
      <c r="H322" s="58"/>
      <c r="I322" s="42"/>
      <c r="J322" s="42"/>
      <c r="K322" s="3"/>
      <c r="L322" s="3"/>
      <c r="M322" s="48"/>
      <c r="N322" s="4"/>
      <c r="O322" s="4"/>
      <c r="P322" s="5"/>
      <c r="Q322" s="6"/>
      <c r="R322" s="6"/>
      <c r="S322" s="7"/>
      <c r="T322" s="7"/>
      <c r="U322" s="61">
        <f>SUM(T322:T326)</f>
        <v>0</v>
      </c>
      <c r="V322" s="95"/>
      <c r="W322" s="95"/>
      <c r="X322" s="98" t="e">
        <f>IF((SUMIF(Y322:Y326,"0",T322:T326)/SUM(T322:T326) &gt;0.5),"NO","SI")</f>
        <v>#DIV/0!</v>
      </c>
      <c r="Y322" s="29" t="str">
        <f>IF(TRIM(L322)="","",IF(AND(P322="SI", G322="CUARTO NIVEL PHD"),1.5,IF(AND(P322="SI",G322="CUARTO NIVEL MAESTRIA"),1,0)))</f>
        <v/>
      </c>
    </row>
    <row r="323" spans="1:25" s="8" customFormat="1" ht="27.95" customHeight="1" x14ac:dyDescent="0.25">
      <c r="A323" s="56"/>
      <c r="B323" s="59"/>
      <c r="C323" s="59"/>
      <c r="D323" s="59"/>
      <c r="E323" s="59"/>
      <c r="F323" s="59"/>
      <c r="G323" s="59"/>
      <c r="H323" s="59"/>
      <c r="I323" s="43"/>
      <c r="J323" s="43"/>
      <c r="K323" s="9"/>
      <c r="L323" s="9"/>
      <c r="M323" s="49"/>
      <c r="N323" s="10"/>
      <c r="O323" s="10"/>
      <c r="P323" s="11"/>
      <c r="Q323" s="12"/>
      <c r="R323" s="12"/>
      <c r="S323" s="10"/>
      <c r="T323" s="10"/>
      <c r="U323" s="62"/>
      <c r="V323" s="96"/>
      <c r="W323" s="96"/>
      <c r="X323" s="99"/>
      <c r="Y323" s="30" t="str">
        <f>IF(TRIM(L323)="","",IF(AND(P323="SI", G322="CUARTO NIVEL PHD"),1.5,IF(AND(P323="SI",G322="CUARTO NIVEL MAESTRIA"),1,0)))</f>
        <v/>
      </c>
    </row>
    <row r="324" spans="1:25" s="8" customFormat="1" ht="27.95" customHeight="1" x14ac:dyDescent="0.25">
      <c r="A324" s="56"/>
      <c r="B324" s="59"/>
      <c r="C324" s="59"/>
      <c r="D324" s="59"/>
      <c r="E324" s="59"/>
      <c r="F324" s="59"/>
      <c r="G324" s="59"/>
      <c r="H324" s="59"/>
      <c r="I324" s="43"/>
      <c r="J324" s="43"/>
      <c r="K324" s="13"/>
      <c r="L324" s="13"/>
      <c r="M324" s="50"/>
      <c r="N324" s="10"/>
      <c r="O324" s="10"/>
      <c r="P324" s="14"/>
      <c r="Q324" s="15"/>
      <c r="R324" s="15"/>
      <c r="S324" s="16"/>
      <c r="T324" s="16"/>
      <c r="U324" s="62"/>
      <c r="V324" s="96"/>
      <c r="W324" s="96"/>
      <c r="X324" s="99"/>
      <c r="Y324" s="30" t="str">
        <f>IF(TRIM(L324)="","",IF(AND(P324="SI", G322="CUARTO NIVEL PHD"),1.5,IF(AND(P324="SI",G322="CUARTO NIVEL MAESTRIA"),1,0)))</f>
        <v/>
      </c>
    </row>
    <row r="325" spans="1:25" s="8" customFormat="1" ht="27.95" customHeight="1" x14ac:dyDescent="0.25">
      <c r="A325" s="56"/>
      <c r="B325" s="59"/>
      <c r="C325" s="59"/>
      <c r="D325" s="59"/>
      <c r="E325" s="59"/>
      <c r="F325" s="59"/>
      <c r="G325" s="59"/>
      <c r="H325" s="59"/>
      <c r="I325" s="44"/>
      <c r="J325" s="43"/>
      <c r="K325" s="13"/>
      <c r="L325" s="13"/>
      <c r="M325" s="50"/>
      <c r="N325" s="10" t="str">
        <f>IF(TRIM(M325)="","",LOOKUP(M325,Datos!$L$8:$L$33,Datos!$J$8:$J$33))</f>
        <v/>
      </c>
      <c r="O325" s="10" t="str">
        <f>IF(TRIM(M325)="","",LOOKUP(M325, Datos!$L$8:$L$33,Datos!$K$8:$K$33))</f>
        <v/>
      </c>
      <c r="P325" s="14"/>
      <c r="Q325" s="15"/>
      <c r="R325" s="15"/>
      <c r="S325" s="16"/>
      <c r="T325" s="16"/>
      <c r="U325" s="62"/>
      <c r="V325" s="96"/>
      <c r="W325" s="96"/>
      <c r="X325" s="99"/>
      <c r="Y325" s="30" t="str">
        <f>IF(TRIM(L325)="","",IF(AND(P325="SI", G322="CUARTO NIVEL PHD"),1.5,IF(AND(P325="SI",G322="CUARTO NIVEL MAESTRIA"),1,0)))</f>
        <v/>
      </c>
    </row>
    <row r="326" spans="1:25" s="8" customFormat="1" ht="27.95" customHeight="1" thickBot="1" x14ac:dyDescent="0.3">
      <c r="A326" s="57"/>
      <c r="B326" s="60"/>
      <c r="C326" s="60"/>
      <c r="D326" s="60"/>
      <c r="E326" s="60"/>
      <c r="F326" s="60"/>
      <c r="G326" s="60"/>
      <c r="H326" s="60"/>
      <c r="I326" s="54"/>
      <c r="J326" s="54"/>
      <c r="K326" s="17"/>
      <c r="L326" s="17"/>
      <c r="M326" s="51"/>
      <c r="N326" s="18" t="str">
        <f>IF(TRIM(M326)="","",LOOKUP(M326,Datos!$L$8:$L$33,Datos!$J$8:$J$33))</f>
        <v/>
      </c>
      <c r="O326" s="18" t="str">
        <f>IF(TRIM(M326)="","",LOOKUP(M326, Datos!$L$8:$L$33,Datos!$K$8:$K$33))</f>
        <v/>
      </c>
      <c r="P326" s="19"/>
      <c r="Q326" s="20"/>
      <c r="R326" s="20"/>
      <c r="S326" s="18"/>
      <c r="T326" s="18"/>
      <c r="U326" s="63"/>
      <c r="V326" s="97"/>
      <c r="W326" s="97"/>
      <c r="X326" s="100"/>
      <c r="Y326" s="31" t="str">
        <f>IF(TRIM(L326)="","",IF(AND(P326="SI", G322="CUARTO NIVEL PHD"),1.5,IF(AND(P326="SI",G322="CUARTO NIVEL MAESTRIA"),1,0)))</f>
        <v/>
      </c>
    </row>
    <row r="327" spans="1:25" s="8" customFormat="1" ht="27.95" customHeight="1" x14ac:dyDescent="0.25">
      <c r="A327" s="55" t="s">
        <v>160</v>
      </c>
      <c r="B327" s="58"/>
      <c r="C327" s="58"/>
      <c r="D327" s="58"/>
      <c r="E327" s="58"/>
      <c r="F327" s="58"/>
      <c r="G327" s="58"/>
      <c r="H327" s="58"/>
      <c r="I327" s="42"/>
      <c r="J327" s="42"/>
      <c r="K327" s="3"/>
      <c r="L327" s="3"/>
      <c r="M327" s="48"/>
      <c r="N327" s="4"/>
      <c r="O327" s="4"/>
      <c r="P327" s="5"/>
      <c r="Q327" s="6"/>
      <c r="R327" s="6"/>
      <c r="S327" s="7"/>
      <c r="T327" s="7"/>
      <c r="U327" s="61">
        <f>SUM(T327:T331)</f>
        <v>0</v>
      </c>
      <c r="V327" s="95"/>
      <c r="W327" s="95"/>
      <c r="X327" s="98" t="e">
        <f>IF((SUMIF(Y327:Y331,"0",T327:T331)/SUM(T327:T331) &gt;0.5),"NO","SI")</f>
        <v>#DIV/0!</v>
      </c>
      <c r="Y327" s="29" t="str">
        <f>IF(TRIM(L327)="","",IF(AND(P327="SI", G327="CUARTO NIVEL PHD"),1.5,IF(AND(P327="SI",G327="CUARTO NIVEL MAESTRIA"),1,0)))</f>
        <v/>
      </c>
    </row>
    <row r="328" spans="1:25" s="8" customFormat="1" ht="27.95" customHeight="1" x14ac:dyDescent="0.25">
      <c r="A328" s="56"/>
      <c r="B328" s="59"/>
      <c r="C328" s="59"/>
      <c r="D328" s="59"/>
      <c r="E328" s="59"/>
      <c r="F328" s="59"/>
      <c r="G328" s="59"/>
      <c r="H328" s="59"/>
      <c r="I328" s="43"/>
      <c r="J328" s="43"/>
      <c r="K328" s="9"/>
      <c r="L328" s="9"/>
      <c r="M328" s="49"/>
      <c r="N328" s="10"/>
      <c r="O328" s="10"/>
      <c r="P328" s="11"/>
      <c r="Q328" s="12"/>
      <c r="R328" s="12"/>
      <c r="S328" s="10"/>
      <c r="T328" s="10"/>
      <c r="U328" s="62"/>
      <c r="V328" s="96"/>
      <c r="W328" s="96"/>
      <c r="X328" s="99"/>
      <c r="Y328" s="30" t="str">
        <f>IF(TRIM(L328)="","",IF(AND(P328="SI", G327="CUARTO NIVEL PHD"),1.5,IF(AND(P328="SI",G327="CUARTO NIVEL MAESTRIA"),1,0)))</f>
        <v/>
      </c>
    </row>
    <row r="329" spans="1:25" s="8" customFormat="1" ht="27.95" customHeight="1" x14ac:dyDescent="0.25">
      <c r="A329" s="56"/>
      <c r="B329" s="59"/>
      <c r="C329" s="59"/>
      <c r="D329" s="59"/>
      <c r="E329" s="59"/>
      <c r="F329" s="59"/>
      <c r="G329" s="59"/>
      <c r="H329" s="59"/>
      <c r="I329" s="43"/>
      <c r="J329" s="43"/>
      <c r="K329" s="13"/>
      <c r="L329" s="13"/>
      <c r="M329" s="50"/>
      <c r="N329" s="10"/>
      <c r="O329" s="10"/>
      <c r="P329" s="14"/>
      <c r="Q329" s="15"/>
      <c r="R329" s="15"/>
      <c r="S329" s="16"/>
      <c r="T329" s="16"/>
      <c r="U329" s="62"/>
      <c r="V329" s="96"/>
      <c r="W329" s="96"/>
      <c r="X329" s="99"/>
      <c r="Y329" s="30" t="str">
        <f>IF(TRIM(L329)="","",IF(AND(P329="SI", G327="CUARTO NIVEL PHD"),1.5,IF(AND(P329="SI",G327="CUARTO NIVEL MAESTRIA"),1,0)))</f>
        <v/>
      </c>
    </row>
    <row r="330" spans="1:25" s="8" customFormat="1" ht="27.95" customHeight="1" x14ac:dyDescent="0.25">
      <c r="A330" s="56"/>
      <c r="B330" s="59"/>
      <c r="C330" s="59"/>
      <c r="D330" s="59"/>
      <c r="E330" s="59"/>
      <c r="F330" s="59"/>
      <c r="G330" s="59"/>
      <c r="H330" s="59"/>
      <c r="I330" s="44"/>
      <c r="J330" s="43"/>
      <c r="K330" s="13"/>
      <c r="L330" s="13"/>
      <c r="M330" s="50"/>
      <c r="N330" s="10" t="str">
        <f>IF(TRIM(M330)="","",LOOKUP(M330,Datos!$L$8:$L$33,Datos!$J$8:$J$33))</f>
        <v/>
      </c>
      <c r="O330" s="10" t="str">
        <f>IF(TRIM(M330)="","",LOOKUP(M330, Datos!$L$8:$L$33,Datos!$K$8:$K$33))</f>
        <v/>
      </c>
      <c r="P330" s="14"/>
      <c r="Q330" s="15"/>
      <c r="R330" s="15"/>
      <c r="S330" s="16"/>
      <c r="T330" s="16"/>
      <c r="U330" s="62"/>
      <c r="V330" s="96"/>
      <c r="W330" s="96"/>
      <c r="X330" s="99"/>
      <c r="Y330" s="30" t="str">
        <f>IF(TRIM(L330)="","",IF(AND(P330="SI", G327="CUARTO NIVEL PHD"),1.5,IF(AND(P330="SI",G327="CUARTO NIVEL MAESTRIA"),1,0)))</f>
        <v/>
      </c>
    </row>
    <row r="331" spans="1:25" s="8" customFormat="1" ht="27.95" customHeight="1" thickBot="1" x14ac:dyDescent="0.3">
      <c r="A331" s="57"/>
      <c r="B331" s="60"/>
      <c r="C331" s="60"/>
      <c r="D331" s="60"/>
      <c r="E331" s="60"/>
      <c r="F331" s="60"/>
      <c r="G331" s="60"/>
      <c r="H331" s="60"/>
      <c r="I331" s="54"/>
      <c r="J331" s="54"/>
      <c r="K331" s="17"/>
      <c r="L331" s="17"/>
      <c r="M331" s="51"/>
      <c r="N331" s="18" t="str">
        <f>IF(TRIM(M331)="","",LOOKUP(M331,Datos!$L$8:$L$33,Datos!$J$8:$J$33))</f>
        <v/>
      </c>
      <c r="O331" s="18" t="str">
        <f>IF(TRIM(M331)="","",LOOKUP(M331, Datos!$L$8:$L$33,Datos!$K$8:$K$33))</f>
        <v/>
      </c>
      <c r="P331" s="19"/>
      <c r="Q331" s="20"/>
      <c r="R331" s="20"/>
      <c r="S331" s="18"/>
      <c r="T331" s="18"/>
      <c r="U331" s="63"/>
      <c r="V331" s="97"/>
      <c r="W331" s="97"/>
      <c r="X331" s="100"/>
      <c r="Y331" s="31" t="str">
        <f>IF(TRIM(L331)="","",IF(AND(P331="SI", G327="CUARTO NIVEL PHD"),1.5,IF(AND(P331="SI",G327="CUARTO NIVEL MAESTRIA"),1,0)))</f>
        <v/>
      </c>
    </row>
    <row r="332" spans="1:25" s="8" customFormat="1" ht="27.95" customHeight="1" x14ac:dyDescent="0.25">
      <c r="A332" s="55" t="s">
        <v>161</v>
      </c>
      <c r="B332" s="58"/>
      <c r="C332" s="58"/>
      <c r="D332" s="58"/>
      <c r="E332" s="58"/>
      <c r="F332" s="58"/>
      <c r="G332" s="58"/>
      <c r="H332" s="58"/>
      <c r="I332" s="42"/>
      <c r="J332" s="42"/>
      <c r="K332" s="3"/>
      <c r="L332" s="3"/>
      <c r="M332" s="48"/>
      <c r="N332" s="4"/>
      <c r="O332" s="4"/>
      <c r="P332" s="5"/>
      <c r="Q332" s="6"/>
      <c r="R332" s="6"/>
      <c r="S332" s="7"/>
      <c r="T332" s="7"/>
      <c r="U332" s="61">
        <f>SUM(T332:T336)</f>
        <v>0</v>
      </c>
      <c r="V332" s="95"/>
      <c r="W332" s="95"/>
      <c r="X332" s="98" t="e">
        <f>IF((SUMIF(Y332:Y336,"0",T332:T336)/SUM(T332:T336) &gt;0.5),"NO","SI")</f>
        <v>#DIV/0!</v>
      </c>
      <c r="Y332" s="29" t="str">
        <f>IF(TRIM(L332)="","",IF(AND(P332="SI", G332="CUARTO NIVEL PHD"),1.5,IF(AND(P332="SI",G332="CUARTO NIVEL MAESTRIA"),1,0)))</f>
        <v/>
      </c>
    </row>
    <row r="333" spans="1:25" s="8" customFormat="1" ht="27.95" customHeight="1" x14ac:dyDescent="0.25">
      <c r="A333" s="56"/>
      <c r="B333" s="59"/>
      <c r="C333" s="59"/>
      <c r="D333" s="59"/>
      <c r="E333" s="59"/>
      <c r="F333" s="59"/>
      <c r="G333" s="59"/>
      <c r="H333" s="59"/>
      <c r="I333" s="43"/>
      <c r="J333" s="43"/>
      <c r="K333" s="9"/>
      <c r="L333" s="9"/>
      <c r="M333" s="49"/>
      <c r="N333" s="10"/>
      <c r="O333" s="10"/>
      <c r="P333" s="11"/>
      <c r="Q333" s="12"/>
      <c r="R333" s="12"/>
      <c r="S333" s="10"/>
      <c r="T333" s="10"/>
      <c r="U333" s="62"/>
      <c r="V333" s="96"/>
      <c r="W333" s="96"/>
      <c r="X333" s="99"/>
      <c r="Y333" s="30" t="str">
        <f>IF(TRIM(L333)="","",IF(AND(P333="SI", G332="CUARTO NIVEL PHD"),1.5,IF(AND(P333="SI",G332="CUARTO NIVEL MAESTRIA"),1,0)))</f>
        <v/>
      </c>
    </row>
    <row r="334" spans="1:25" s="8" customFormat="1" ht="27.95" customHeight="1" x14ac:dyDescent="0.25">
      <c r="A334" s="56"/>
      <c r="B334" s="59"/>
      <c r="C334" s="59"/>
      <c r="D334" s="59"/>
      <c r="E334" s="59"/>
      <c r="F334" s="59"/>
      <c r="G334" s="59"/>
      <c r="H334" s="59"/>
      <c r="I334" s="43"/>
      <c r="J334" s="43"/>
      <c r="K334" s="13"/>
      <c r="L334" s="13"/>
      <c r="M334" s="50"/>
      <c r="N334" s="10"/>
      <c r="O334" s="10"/>
      <c r="P334" s="14"/>
      <c r="Q334" s="15"/>
      <c r="R334" s="15"/>
      <c r="S334" s="16"/>
      <c r="T334" s="16"/>
      <c r="U334" s="62"/>
      <c r="V334" s="96"/>
      <c r="W334" s="96"/>
      <c r="X334" s="99"/>
      <c r="Y334" s="30" t="str">
        <f>IF(TRIM(L334)="","",IF(AND(P334="SI", G332="CUARTO NIVEL PHD"),1.5,IF(AND(P334="SI",G332="CUARTO NIVEL MAESTRIA"),1,0)))</f>
        <v/>
      </c>
    </row>
    <row r="335" spans="1:25" s="8" customFormat="1" ht="27.95" customHeight="1" x14ac:dyDescent="0.25">
      <c r="A335" s="56"/>
      <c r="B335" s="59"/>
      <c r="C335" s="59"/>
      <c r="D335" s="59"/>
      <c r="E335" s="59"/>
      <c r="F335" s="59"/>
      <c r="G335" s="59"/>
      <c r="H335" s="59"/>
      <c r="I335" s="44"/>
      <c r="J335" s="43"/>
      <c r="K335" s="13"/>
      <c r="L335" s="13"/>
      <c r="M335" s="50"/>
      <c r="N335" s="10" t="str">
        <f>IF(TRIM(M335)="","",LOOKUP(M335,Datos!$L$8:$L$33,Datos!$J$8:$J$33))</f>
        <v/>
      </c>
      <c r="O335" s="10" t="str">
        <f>IF(TRIM(M335)="","",LOOKUP(M335, Datos!$L$8:$L$33,Datos!$K$8:$K$33))</f>
        <v/>
      </c>
      <c r="P335" s="14"/>
      <c r="Q335" s="15"/>
      <c r="R335" s="15"/>
      <c r="S335" s="16"/>
      <c r="T335" s="16"/>
      <c r="U335" s="62"/>
      <c r="V335" s="96"/>
      <c r="W335" s="96"/>
      <c r="X335" s="99"/>
      <c r="Y335" s="30" t="str">
        <f>IF(TRIM(L335)="","",IF(AND(P335="SI", G332="CUARTO NIVEL PHD"),1.5,IF(AND(P335="SI",G332="CUARTO NIVEL MAESTRIA"),1,0)))</f>
        <v/>
      </c>
    </row>
    <row r="336" spans="1:25" s="8" customFormat="1" ht="27.95" customHeight="1" thickBot="1" x14ac:dyDescent="0.3">
      <c r="A336" s="57"/>
      <c r="B336" s="60"/>
      <c r="C336" s="60"/>
      <c r="D336" s="60"/>
      <c r="E336" s="60"/>
      <c r="F336" s="60"/>
      <c r="G336" s="60"/>
      <c r="H336" s="60"/>
      <c r="I336" s="54"/>
      <c r="J336" s="54"/>
      <c r="K336" s="17"/>
      <c r="L336" s="17"/>
      <c r="M336" s="51"/>
      <c r="N336" s="18" t="str">
        <f>IF(TRIM(M336)="","",LOOKUP(M336,Datos!$L$8:$L$33,Datos!$J$8:$J$33))</f>
        <v/>
      </c>
      <c r="O336" s="18" t="str">
        <f>IF(TRIM(M336)="","",LOOKUP(M336, Datos!$L$8:$L$33,Datos!$K$8:$K$33))</f>
        <v/>
      </c>
      <c r="P336" s="19"/>
      <c r="Q336" s="20"/>
      <c r="R336" s="20"/>
      <c r="S336" s="18"/>
      <c r="T336" s="18"/>
      <c r="U336" s="63"/>
      <c r="V336" s="97"/>
      <c r="W336" s="97"/>
      <c r="X336" s="100"/>
      <c r="Y336" s="31" t="str">
        <f>IF(TRIM(L336)="","",IF(AND(P336="SI", G332="CUARTO NIVEL PHD"),1.5,IF(AND(P336="SI",G332="CUARTO NIVEL MAESTRIA"),1,0)))</f>
        <v/>
      </c>
    </row>
    <row r="337" spans="1:25" s="8" customFormat="1" ht="27.95" customHeight="1" x14ac:dyDescent="0.25">
      <c r="A337" s="55" t="s">
        <v>162</v>
      </c>
      <c r="B337" s="58"/>
      <c r="C337" s="58"/>
      <c r="D337" s="58"/>
      <c r="E337" s="58"/>
      <c r="F337" s="58"/>
      <c r="G337" s="58"/>
      <c r="H337" s="58"/>
      <c r="I337" s="42"/>
      <c r="J337" s="42"/>
      <c r="K337" s="3"/>
      <c r="L337" s="3"/>
      <c r="M337" s="48"/>
      <c r="N337" s="4"/>
      <c r="O337" s="4"/>
      <c r="P337" s="5"/>
      <c r="Q337" s="6"/>
      <c r="R337" s="6"/>
      <c r="S337" s="7"/>
      <c r="T337" s="7"/>
      <c r="U337" s="61">
        <f>SUM(T337:T341)</f>
        <v>0</v>
      </c>
      <c r="V337" s="95"/>
      <c r="W337" s="95"/>
      <c r="X337" s="98" t="e">
        <f>IF((SUMIF(Y337:Y341,"0",T337:T341)/SUM(T337:T341) &gt;0.5),"NO","SI")</f>
        <v>#DIV/0!</v>
      </c>
      <c r="Y337" s="29" t="str">
        <f>IF(TRIM(L337)="","",IF(AND(P337="SI", G337="CUARTO NIVEL PHD"),1.5,IF(AND(P337="SI",G337="CUARTO NIVEL MAESTRIA"),1,0)))</f>
        <v/>
      </c>
    </row>
    <row r="338" spans="1:25" s="8" customFormat="1" ht="27.95" customHeight="1" x14ac:dyDescent="0.25">
      <c r="A338" s="56"/>
      <c r="B338" s="59"/>
      <c r="C338" s="59"/>
      <c r="D338" s="59"/>
      <c r="E338" s="59"/>
      <c r="F338" s="59"/>
      <c r="G338" s="59"/>
      <c r="H338" s="59"/>
      <c r="I338" s="43"/>
      <c r="J338" s="43"/>
      <c r="K338" s="9"/>
      <c r="L338" s="9"/>
      <c r="M338" s="49"/>
      <c r="N338" s="10"/>
      <c r="O338" s="10"/>
      <c r="P338" s="11"/>
      <c r="Q338" s="12"/>
      <c r="R338" s="12"/>
      <c r="S338" s="10"/>
      <c r="T338" s="10"/>
      <c r="U338" s="62"/>
      <c r="V338" s="96"/>
      <c r="W338" s="96"/>
      <c r="X338" s="99"/>
      <c r="Y338" s="30" t="str">
        <f>IF(TRIM(L338)="","",IF(AND(P338="SI", G337="CUARTO NIVEL PHD"),1.5,IF(AND(P338="SI",G337="CUARTO NIVEL MAESTRIA"),1,0)))</f>
        <v/>
      </c>
    </row>
    <row r="339" spans="1:25" s="8" customFormat="1" ht="27.95" customHeight="1" x14ac:dyDescent="0.25">
      <c r="A339" s="56"/>
      <c r="B339" s="59"/>
      <c r="C339" s="59"/>
      <c r="D339" s="59"/>
      <c r="E339" s="59"/>
      <c r="F339" s="59"/>
      <c r="G339" s="59"/>
      <c r="H339" s="59"/>
      <c r="I339" s="43"/>
      <c r="J339" s="43"/>
      <c r="K339" s="13"/>
      <c r="L339" s="13"/>
      <c r="M339" s="50"/>
      <c r="N339" s="10"/>
      <c r="O339" s="10"/>
      <c r="P339" s="14"/>
      <c r="Q339" s="15"/>
      <c r="R339" s="15"/>
      <c r="S339" s="16"/>
      <c r="T339" s="16"/>
      <c r="U339" s="62"/>
      <c r="V339" s="96"/>
      <c r="W339" s="96"/>
      <c r="X339" s="99"/>
      <c r="Y339" s="30" t="str">
        <f>IF(TRIM(L339)="","",IF(AND(P339="SI", G337="CUARTO NIVEL PHD"),1.5,IF(AND(P339="SI",G337="CUARTO NIVEL MAESTRIA"),1,0)))</f>
        <v/>
      </c>
    </row>
    <row r="340" spans="1:25" s="8" customFormat="1" ht="27.95" customHeight="1" x14ac:dyDescent="0.25">
      <c r="A340" s="56"/>
      <c r="B340" s="59"/>
      <c r="C340" s="59"/>
      <c r="D340" s="59"/>
      <c r="E340" s="59"/>
      <c r="F340" s="59"/>
      <c r="G340" s="59"/>
      <c r="H340" s="59"/>
      <c r="I340" s="44"/>
      <c r="J340" s="43"/>
      <c r="K340" s="13"/>
      <c r="L340" s="13"/>
      <c r="M340" s="50"/>
      <c r="N340" s="10" t="str">
        <f>IF(TRIM(M340)="","",LOOKUP(M340,Datos!$L$8:$L$33,Datos!$J$8:$J$33))</f>
        <v/>
      </c>
      <c r="O340" s="10" t="str">
        <f>IF(TRIM(M340)="","",LOOKUP(M340, Datos!$L$8:$L$33,Datos!$K$8:$K$33))</f>
        <v/>
      </c>
      <c r="P340" s="14"/>
      <c r="Q340" s="15"/>
      <c r="R340" s="15"/>
      <c r="S340" s="16"/>
      <c r="T340" s="16"/>
      <c r="U340" s="62"/>
      <c r="V340" s="96"/>
      <c r="W340" s="96"/>
      <c r="X340" s="99"/>
      <c r="Y340" s="30" t="str">
        <f>IF(TRIM(L340)="","",IF(AND(P340="SI", G337="CUARTO NIVEL PHD"),1.5,IF(AND(P340="SI",G337="CUARTO NIVEL MAESTRIA"),1,0)))</f>
        <v/>
      </c>
    </row>
    <row r="341" spans="1:25" s="8" customFormat="1" ht="27.95" customHeight="1" thickBot="1" x14ac:dyDescent="0.3">
      <c r="A341" s="57"/>
      <c r="B341" s="60"/>
      <c r="C341" s="60"/>
      <c r="D341" s="60"/>
      <c r="E341" s="60"/>
      <c r="F341" s="60"/>
      <c r="G341" s="60"/>
      <c r="H341" s="60"/>
      <c r="I341" s="54"/>
      <c r="J341" s="54"/>
      <c r="K341" s="17"/>
      <c r="L341" s="17"/>
      <c r="M341" s="51"/>
      <c r="N341" s="18" t="str">
        <f>IF(TRIM(M341)="","",LOOKUP(M341,Datos!$L$8:$L$33,Datos!$J$8:$J$33))</f>
        <v/>
      </c>
      <c r="O341" s="18" t="str">
        <f>IF(TRIM(M341)="","",LOOKUP(M341, Datos!$L$8:$L$33,Datos!$K$8:$K$33))</f>
        <v/>
      </c>
      <c r="P341" s="19"/>
      <c r="Q341" s="20"/>
      <c r="R341" s="20"/>
      <c r="S341" s="18"/>
      <c r="T341" s="18"/>
      <c r="U341" s="63"/>
      <c r="V341" s="97"/>
      <c r="W341" s="97"/>
      <c r="X341" s="100"/>
      <c r="Y341" s="31" t="str">
        <f>IF(TRIM(L341)="","",IF(AND(P341="SI", G337="CUARTO NIVEL PHD"),1.5,IF(AND(P341="SI",G337="CUARTO NIVEL MAESTRIA"),1,0)))</f>
        <v/>
      </c>
    </row>
    <row r="342" spans="1:25" s="8" customFormat="1" ht="27.95" customHeight="1" x14ac:dyDescent="0.25">
      <c r="A342" s="55" t="s">
        <v>163</v>
      </c>
      <c r="B342" s="58"/>
      <c r="C342" s="58"/>
      <c r="D342" s="58"/>
      <c r="E342" s="58"/>
      <c r="F342" s="58"/>
      <c r="G342" s="58"/>
      <c r="H342" s="58"/>
      <c r="I342" s="42"/>
      <c r="J342" s="42"/>
      <c r="K342" s="3"/>
      <c r="L342" s="3"/>
      <c r="M342" s="48"/>
      <c r="N342" s="4"/>
      <c r="O342" s="4"/>
      <c r="P342" s="5"/>
      <c r="Q342" s="6"/>
      <c r="R342" s="6"/>
      <c r="S342" s="7"/>
      <c r="T342" s="7"/>
      <c r="U342" s="61">
        <f>SUM(T342:T346)</f>
        <v>0</v>
      </c>
      <c r="V342" s="95"/>
      <c r="W342" s="95"/>
      <c r="X342" s="98" t="e">
        <f>IF((SUMIF(Y342:Y346,"0",T342:T346)/SUM(T342:T346) &gt;0.5),"NO","SI")</f>
        <v>#DIV/0!</v>
      </c>
      <c r="Y342" s="29" t="str">
        <f>IF(TRIM(L342)="","",IF(AND(P342="SI", G342="CUARTO NIVEL PHD"),1.5,IF(AND(P342="SI",G342="CUARTO NIVEL MAESTRIA"),1,0)))</f>
        <v/>
      </c>
    </row>
    <row r="343" spans="1:25" s="8" customFormat="1" ht="27.95" customHeight="1" x14ac:dyDescent="0.25">
      <c r="A343" s="56"/>
      <c r="B343" s="59"/>
      <c r="C343" s="59"/>
      <c r="D343" s="59"/>
      <c r="E343" s="59"/>
      <c r="F343" s="59"/>
      <c r="G343" s="59"/>
      <c r="H343" s="59"/>
      <c r="I343" s="43"/>
      <c r="J343" s="43"/>
      <c r="K343" s="9"/>
      <c r="L343" s="9"/>
      <c r="M343" s="49"/>
      <c r="N343" s="10"/>
      <c r="O343" s="10"/>
      <c r="P343" s="11"/>
      <c r="Q343" s="12"/>
      <c r="R343" s="12"/>
      <c r="S343" s="10"/>
      <c r="T343" s="10"/>
      <c r="U343" s="62"/>
      <c r="V343" s="96"/>
      <c r="W343" s="96"/>
      <c r="X343" s="99"/>
      <c r="Y343" s="30" t="str">
        <f>IF(TRIM(L343)="","",IF(AND(P343="SI", G342="CUARTO NIVEL PHD"),1.5,IF(AND(P343="SI",G342="CUARTO NIVEL MAESTRIA"),1,0)))</f>
        <v/>
      </c>
    </row>
    <row r="344" spans="1:25" s="8" customFormat="1" ht="27.95" customHeight="1" x14ac:dyDescent="0.25">
      <c r="A344" s="56"/>
      <c r="B344" s="59"/>
      <c r="C344" s="59"/>
      <c r="D344" s="59"/>
      <c r="E344" s="59"/>
      <c r="F344" s="59"/>
      <c r="G344" s="59"/>
      <c r="H344" s="59"/>
      <c r="I344" s="43"/>
      <c r="J344" s="43"/>
      <c r="K344" s="13"/>
      <c r="L344" s="13"/>
      <c r="M344" s="50"/>
      <c r="N344" s="10"/>
      <c r="O344" s="10"/>
      <c r="P344" s="14"/>
      <c r="Q344" s="15"/>
      <c r="R344" s="15"/>
      <c r="S344" s="16"/>
      <c r="T344" s="16"/>
      <c r="U344" s="62"/>
      <c r="V344" s="96"/>
      <c r="W344" s="96"/>
      <c r="X344" s="99"/>
      <c r="Y344" s="30" t="str">
        <f>IF(TRIM(L344)="","",IF(AND(P344="SI", G342="CUARTO NIVEL PHD"),1.5,IF(AND(P344="SI",G342="CUARTO NIVEL MAESTRIA"),1,0)))</f>
        <v/>
      </c>
    </row>
    <row r="345" spans="1:25" s="8" customFormat="1" ht="27.95" customHeight="1" x14ac:dyDescent="0.25">
      <c r="A345" s="56"/>
      <c r="B345" s="59"/>
      <c r="C345" s="59"/>
      <c r="D345" s="59"/>
      <c r="E345" s="59"/>
      <c r="F345" s="59"/>
      <c r="G345" s="59"/>
      <c r="H345" s="59"/>
      <c r="I345" s="44"/>
      <c r="J345" s="43"/>
      <c r="K345" s="13"/>
      <c r="L345" s="13"/>
      <c r="M345" s="50"/>
      <c r="N345" s="10" t="str">
        <f>IF(TRIM(M345)="","",LOOKUP(M345,Datos!$L$8:$L$33,Datos!$J$8:$J$33))</f>
        <v/>
      </c>
      <c r="O345" s="10" t="str">
        <f>IF(TRIM(M345)="","",LOOKUP(M345, Datos!$L$8:$L$33,Datos!$K$8:$K$33))</f>
        <v/>
      </c>
      <c r="P345" s="14"/>
      <c r="Q345" s="15"/>
      <c r="R345" s="15"/>
      <c r="S345" s="16"/>
      <c r="T345" s="16"/>
      <c r="U345" s="62"/>
      <c r="V345" s="96"/>
      <c r="W345" s="96"/>
      <c r="X345" s="99"/>
      <c r="Y345" s="30" t="str">
        <f>IF(TRIM(L345)="","",IF(AND(P345="SI", G342="CUARTO NIVEL PHD"),1.5,IF(AND(P345="SI",G342="CUARTO NIVEL MAESTRIA"),1,0)))</f>
        <v/>
      </c>
    </row>
    <row r="346" spans="1:25" s="8" customFormat="1" ht="27.95" customHeight="1" thickBot="1" x14ac:dyDescent="0.3">
      <c r="A346" s="57"/>
      <c r="B346" s="60"/>
      <c r="C346" s="60"/>
      <c r="D346" s="60"/>
      <c r="E346" s="60"/>
      <c r="F346" s="60"/>
      <c r="G346" s="60"/>
      <c r="H346" s="60"/>
      <c r="I346" s="54"/>
      <c r="J346" s="54"/>
      <c r="K346" s="17"/>
      <c r="L346" s="17"/>
      <c r="M346" s="51"/>
      <c r="N346" s="18" t="str">
        <f>IF(TRIM(M346)="","",LOOKUP(M346,Datos!$L$8:$L$33,Datos!$J$8:$J$33))</f>
        <v/>
      </c>
      <c r="O346" s="18" t="str">
        <f>IF(TRIM(M346)="","",LOOKUP(M346, Datos!$L$8:$L$33,Datos!$K$8:$K$33))</f>
        <v/>
      </c>
      <c r="P346" s="19"/>
      <c r="Q346" s="20"/>
      <c r="R346" s="20"/>
      <c r="S346" s="18"/>
      <c r="T346" s="18"/>
      <c r="U346" s="63"/>
      <c r="V346" s="97"/>
      <c r="W346" s="97"/>
      <c r="X346" s="100"/>
      <c r="Y346" s="31" t="str">
        <f>IF(TRIM(L346)="","",IF(AND(P346="SI", G342="CUARTO NIVEL PHD"),1.5,IF(AND(P346="SI",G342="CUARTO NIVEL MAESTRIA"),1,0)))</f>
        <v/>
      </c>
    </row>
    <row r="347" spans="1:25" s="8" customFormat="1" ht="27.95" customHeight="1" x14ac:dyDescent="0.25">
      <c r="A347" s="55" t="s">
        <v>164</v>
      </c>
      <c r="B347" s="58"/>
      <c r="C347" s="58"/>
      <c r="D347" s="58"/>
      <c r="E347" s="58"/>
      <c r="F347" s="58"/>
      <c r="G347" s="58"/>
      <c r="H347" s="58"/>
      <c r="I347" s="42"/>
      <c r="J347" s="42"/>
      <c r="K347" s="3"/>
      <c r="L347" s="3"/>
      <c r="M347" s="48"/>
      <c r="N347" s="4"/>
      <c r="O347" s="4"/>
      <c r="P347" s="5"/>
      <c r="Q347" s="6"/>
      <c r="R347" s="6"/>
      <c r="S347" s="7"/>
      <c r="T347" s="7"/>
      <c r="U347" s="61">
        <f>SUM(T347:T351)</f>
        <v>0</v>
      </c>
      <c r="V347" s="95"/>
      <c r="W347" s="95"/>
      <c r="X347" s="98" t="e">
        <f>IF((SUMIF(Y347:Y351,"0",T347:T351)/SUM(T347:T351) &gt;0.5),"NO","SI")</f>
        <v>#DIV/0!</v>
      </c>
      <c r="Y347" s="29" t="str">
        <f>IF(TRIM(L347)="","",IF(AND(P347="SI", G347="CUARTO NIVEL PHD"),1.5,IF(AND(P347="SI",G347="CUARTO NIVEL MAESTRIA"),1,0)))</f>
        <v/>
      </c>
    </row>
    <row r="348" spans="1:25" s="8" customFormat="1" ht="27.95" customHeight="1" x14ac:dyDescent="0.25">
      <c r="A348" s="56"/>
      <c r="B348" s="59"/>
      <c r="C348" s="59"/>
      <c r="D348" s="59"/>
      <c r="E348" s="59"/>
      <c r="F348" s="59"/>
      <c r="G348" s="59"/>
      <c r="H348" s="59"/>
      <c r="I348" s="43"/>
      <c r="J348" s="43"/>
      <c r="K348" s="9"/>
      <c r="L348" s="9"/>
      <c r="M348" s="49"/>
      <c r="N348" s="10"/>
      <c r="O348" s="10"/>
      <c r="P348" s="11"/>
      <c r="Q348" s="12"/>
      <c r="R348" s="12"/>
      <c r="S348" s="10"/>
      <c r="T348" s="10"/>
      <c r="U348" s="62"/>
      <c r="V348" s="96"/>
      <c r="W348" s="96"/>
      <c r="X348" s="99"/>
      <c r="Y348" s="30" t="str">
        <f>IF(TRIM(L348)="","",IF(AND(P348="SI", G347="CUARTO NIVEL PHD"),1.5,IF(AND(P348="SI",G347="CUARTO NIVEL MAESTRIA"),1,0)))</f>
        <v/>
      </c>
    </row>
    <row r="349" spans="1:25" s="8" customFormat="1" ht="27.95" customHeight="1" x14ac:dyDescent="0.25">
      <c r="A349" s="56"/>
      <c r="B349" s="59"/>
      <c r="C349" s="59"/>
      <c r="D349" s="59"/>
      <c r="E349" s="59"/>
      <c r="F349" s="59"/>
      <c r="G349" s="59"/>
      <c r="H349" s="59"/>
      <c r="I349" s="43"/>
      <c r="J349" s="43"/>
      <c r="K349" s="13"/>
      <c r="L349" s="13"/>
      <c r="M349" s="50"/>
      <c r="N349" s="10"/>
      <c r="O349" s="10"/>
      <c r="P349" s="14"/>
      <c r="Q349" s="15"/>
      <c r="R349" s="15"/>
      <c r="S349" s="16"/>
      <c r="T349" s="16"/>
      <c r="U349" s="62"/>
      <c r="V349" s="96"/>
      <c r="W349" s="96"/>
      <c r="X349" s="99"/>
      <c r="Y349" s="30" t="str">
        <f>IF(TRIM(L349)="","",IF(AND(P349="SI", G347="CUARTO NIVEL PHD"),1.5,IF(AND(P349="SI",G347="CUARTO NIVEL MAESTRIA"),1,0)))</f>
        <v/>
      </c>
    </row>
    <row r="350" spans="1:25" s="8" customFormat="1" ht="27.95" customHeight="1" x14ac:dyDescent="0.25">
      <c r="A350" s="56"/>
      <c r="B350" s="59"/>
      <c r="C350" s="59"/>
      <c r="D350" s="59"/>
      <c r="E350" s="59"/>
      <c r="F350" s="59"/>
      <c r="G350" s="59"/>
      <c r="H350" s="59"/>
      <c r="I350" s="44"/>
      <c r="J350" s="43"/>
      <c r="K350" s="13"/>
      <c r="L350" s="13"/>
      <c r="M350" s="50"/>
      <c r="N350" s="10" t="str">
        <f>IF(TRIM(M350)="","",LOOKUP(M350,Datos!$L$8:$L$33,Datos!$J$8:$J$33))</f>
        <v/>
      </c>
      <c r="O350" s="10" t="str">
        <f>IF(TRIM(M350)="","",LOOKUP(M350, Datos!$L$8:$L$33,Datos!$K$8:$K$33))</f>
        <v/>
      </c>
      <c r="P350" s="14"/>
      <c r="Q350" s="15"/>
      <c r="R350" s="15"/>
      <c r="S350" s="16"/>
      <c r="T350" s="16"/>
      <c r="U350" s="62"/>
      <c r="V350" s="96"/>
      <c r="W350" s="96"/>
      <c r="X350" s="99"/>
      <c r="Y350" s="30" t="str">
        <f>IF(TRIM(L350)="","",IF(AND(P350="SI", G347="CUARTO NIVEL PHD"),1.5,IF(AND(P350="SI",G347="CUARTO NIVEL MAESTRIA"),1,0)))</f>
        <v/>
      </c>
    </row>
    <row r="351" spans="1:25" s="8" customFormat="1" ht="27.95" customHeight="1" thickBot="1" x14ac:dyDescent="0.3">
      <c r="A351" s="57"/>
      <c r="B351" s="60"/>
      <c r="C351" s="60"/>
      <c r="D351" s="60"/>
      <c r="E351" s="60"/>
      <c r="F351" s="60"/>
      <c r="G351" s="60"/>
      <c r="H351" s="60"/>
      <c r="I351" s="54"/>
      <c r="J351" s="54"/>
      <c r="K351" s="17"/>
      <c r="L351" s="17"/>
      <c r="M351" s="51"/>
      <c r="N351" s="18" t="str">
        <f>IF(TRIM(M351)="","",LOOKUP(M351,Datos!$L$8:$L$33,Datos!$J$8:$J$33))</f>
        <v/>
      </c>
      <c r="O351" s="18" t="str">
        <f>IF(TRIM(M351)="","",LOOKUP(M351, Datos!$L$8:$L$33,Datos!$K$8:$K$33))</f>
        <v/>
      </c>
      <c r="P351" s="19"/>
      <c r="Q351" s="20"/>
      <c r="R351" s="20"/>
      <c r="S351" s="18"/>
      <c r="T351" s="18"/>
      <c r="U351" s="63"/>
      <c r="V351" s="97"/>
      <c r="W351" s="97"/>
      <c r="X351" s="100"/>
      <c r="Y351" s="31" t="str">
        <f>IF(TRIM(L351)="","",IF(AND(P351="SI", G347="CUARTO NIVEL PHD"),1.5,IF(AND(P351="SI",G347="CUARTO NIVEL MAESTRIA"),1,0)))</f>
        <v/>
      </c>
    </row>
    <row r="352" spans="1:25" s="8" customFormat="1" ht="27.95" customHeight="1" x14ac:dyDescent="0.25">
      <c r="A352" s="55" t="s">
        <v>165</v>
      </c>
      <c r="B352" s="58"/>
      <c r="C352" s="58"/>
      <c r="D352" s="58"/>
      <c r="E352" s="58"/>
      <c r="F352" s="58"/>
      <c r="G352" s="58"/>
      <c r="H352" s="58"/>
      <c r="I352" s="42"/>
      <c r="J352" s="42"/>
      <c r="K352" s="3"/>
      <c r="L352" s="3"/>
      <c r="M352" s="48"/>
      <c r="N352" s="4"/>
      <c r="O352" s="4"/>
      <c r="P352" s="5"/>
      <c r="Q352" s="6"/>
      <c r="R352" s="6"/>
      <c r="S352" s="7"/>
      <c r="T352" s="7"/>
      <c r="U352" s="61">
        <f>SUM(T352:T356)</f>
        <v>0</v>
      </c>
      <c r="V352" s="95"/>
      <c r="W352" s="95"/>
      <c r="X352" s="98" t="e">
        <f>IF((SUMIF(Y352:Y356,"0",T352:T356)/SUM(T352:T356) &gt;0.5),"NO","SI")</f>
        <v>#DIV/0!</v>
      </c>
      <c r="Y352" s="29" t="str">
        <f>IF(TRIM(L352)="","",IF(AND(P352="SI", G352="CUARTO NIVEL PHD"),1.5,IF(AND(P352="SI",G352="CUARTO NIVEL MAESTRIA"),1,0)))</f>
        <v/>
      </c>
    </row>
    <row r="353" spans="1:25" s="8" customFormat="1" ht="27.95" customHeight="1" x14ac:dyDescent="0.25">
      <c r="A353" s="56"/>
      <c r="B353" s="59"/>
      <c r="C353" s="59"/>
      <c r="D353" s="59"/>
      <c r="E353" s="59"/>
      <c r="F353" s="59"/>
      <c r="G353" s="59"/>
      <c r="H353" s="59"/>
      <c r="I353" s="43"/>
      <c r="J353" s="43"/>
      <c r="K353" s="9"/>
      <c r="L353" s="9"/>
      <c r="M353" s="49"/>
      <c r="N353" s="10"/>
      <c r="O353" s="10"/>
      <c r="P353" s="11"/>
      <c r="Q353" s="12"/>
      <c r="R353" s="12"/>
      <c r="S353" s="10"/>
      <c r="T353" s="10"/>
      <c r="U353" s="62"/>
      <c r="V353" s="96"/>
      <c r="W353" s="96"/>
      <c r="X353" s="99"/>
      <c r="Y353" s="30" t="str">
        <f>IF(TRIM(L353)="","",IF(AND(P353="SI", G352="CUARTO NIVEL PHD"),1.5,IF(AND(P353="SI",G352="CUARTO NIVEL MAESTRIA"),1,0)))</f>
        <v/>
      </c>
    </row>
    <row r="354" spans="1:25" s="8" customFormat="1" ht="27.95" customHeight="1" x14ac:dyDescent="0.25">
      <c r="A354" s="56"/>
      <c r="B354" s="59"/>
      <c r="C354" s="59"/>
      <c r="D354" s="59"/>
      <c r="E354" s="59"/>
      <c r="F354" s="59"/>
      <c r="G354" s="59"/>
      <c r="H354" s="59"/>
      <c r="I354" s="43"/>
      <c r="J354" s="43"/>
      <c r="K354" s="13"/>
      <c r="L354" s="13"/>
      <c r="M354" s="50"/>
      <c r="N354" s="10"/>
      <c r="O354" s="10"/>
      <c r="P354" s="14"/>
      <c r="Q354" s="15"/>
      <c r="R354" s="15"/>
      <c r="S354" s="16"/>
      <c r="T354" s="16"/>
      <c r="U354" s="62"/>
      <c r="V354" s="96"/>
      <c r="W354" s="96"/>
      <c r="X354" s="99"/>
      <c r="Y354" s="30" t="str">
        <f>IF(TRIM(L354)="","",IF(AND(P354="SI", G352="CUARTO NIVEL PHD"),1.5,IF(AND(P354="SI",G352="CUARTO NIVEL MAESTRIA"),1,0)))</f>
        <v/>
      </c>
    </row>
    <row r="355" spans="1:25" s="8" customFormat="1" ht="27.95" customHeight="1" x14ac:dyDescent="0.25">
      <c r="A355" s="56"/>
      <c r="B355" s="59"/>
      <c r="C355" s="59"/>
      <c r="D355" s="59"/>
      <c r="E355" s="59"/>
      <c r="F355" s="59"/>
      <c r="G355" s="59"/>
      <c r="H355" s="59"/>
      <c r="I355" s="44"/>
      <c r="J355" s="43"/>
      <c r="K355" s="13"/>
      <c r="L355" s="13"/>
      <c r="M355" s="50"/>
      <c r="N355" s="10" t="str">
        <f>IF(TRIM(M355)="","",LOOKUP(M355,Datos!$L$8:$L$33,Datos!$J$8:$J$33))</f>
        <v/>
      </c>
      <c r="O355" s="10" t="str">
        <f>IF(TRIM(M355)="","",LOOKUP(M355, Datos!$L$8:$L$33,Datos!$K$8:$K$33))</f>
        <v/>
      </c>
      <c r="P355" s="14"/>
      <c r="Q355" s="15"/>
      <c r="R355" s="15"/>
      <c r="S355" s="16"/>
      <c r="T355" s="16"/>
      <c r="U355" s="62"/>
      <c r="V355" s="96"/>
      <c r="W355" s="96"/>
      <c r="X355" s="99"/>
      <c r="Y355" s="30" t="str">
        <f>IF(TRIM(L355)="","",IF(AND(P355="SI", G352="CUARTO NIVEL PHD"),1.5,IF(AND(P355="SI",G352="CUARTO NIVEL MAESTRIA"),1,0)))</f>
        <v/>
      </c>
    </row>
    <row r="356" spans="1:25" s="8" customFormat="1" ht="27.95" customHeight="1" thickBot="1" x14ac:dyDescent="0.3">
      <c r="A356" s="57"/>
      <c r="B356" s="60"/>
      <c r="C356" s="60"/>
      <c r="D356" s="60"/>
      <c r="E356" s="60"/>
      <c r="F356" s="60"/>
      <c r="G356" s="60"/>
      <c r="H356" s="60"/>
      <c r="I356" s="54"/>
      <c r="J356" s="54"/>
      <c r="K356" s="17"/>
      <c r="L356" s="17"/>
      <c r="M356" s="51"/>
      <c r="N356" s="18" t="str">
        <f>IF(TRIM(M356)="","",LOOKUP(M356,Datos!$L$8:$L$33,Datos!$J$8:$J$33))</f>
        <v/>
      </c>
      <c r="O356" s="18" t="str">
        <f>IF(TRIM(M356)="","",LOOKUP(M356, Datos!$L$8:$L$33,Datos!$K$8:$K$33))</f>
        <v/>
      </c>
      <c r="P356" s="19"/>
      <c r="Q356" s="20"/>
      <c r="R356" s="20"/>
      <c r="S356" s="18"/>
      <c r="T356" s="18"/>
      <c r="U356" s="63"/>
      <c r="V356" s="97"/>
      <c r="W356" s="97"/>
      <c r="X356" s="100"/>
      <c r="Y356" s="31" t="str">
        <f>IF(TRIM(L356)="","",IF(AND(P356="SI", G352="CUARTO NIVEL PHD"),1.5,IF(AND(P356="SI",G352="CUARTO NIVEL MAESTRIA"),1,0)))</f>
        <v/>
      </c>
    </row>
    <row r="357" spans="1:25" s="8" customFormat="1" ht="27.95" customHeight="1" x14ac:dyDescent="0.25">
      <c r="A357" s="55" t="s">
        <v>166</v>
      </c>
      <c r="B357" s="58"/>
      <c r="C357" s="58"/>
      <c r="D357" s="58"/>
      <c r="E357" s="58"/>
      <c r="F357" s="58"/>
      <c r="G357" s="58"/>
      <c r="H357" s="58"/>
      <c r="I357" s="42"/>
      <c r="J357" s="42"/>
      <c r="K357" s="3"/>
      <c r="L357" s="3"/>
      <c r="M357" s="48"/>
      <c r="N357" s="4"/>
      <c r="O357" s="4"/>
      <c r="P357" s="5"/>
      <c r="Q357" s="6"/>
      <c r="R357" s="6"/>
      <c r="S357" s="7"/>
      <c r="T357" s="7"/>
      <c r="U357" s="61">
        <f>SUM(T357:T361)</f>
        <v>0</v>
      </c>
      <c r="V357" s="95"/>
      <c r="W357" s="95"/>
      <c r="X357" s="98" t="e">
        <f>IF((SUMIF(Y357:Y361,"0",T357:T361)/SUM(T357:T361) &gt;0.5),"NO","SI")</f>
        <v>#DIV/0!</v>
      </c>
      <c r="Y357" s="29" t="str">
        <f>IF(TRIM(L357)="","",IF(AND(P357="SI", G357="CUARTO NIVEL PHD"),1.5,IF(AND(P357="SI",G357="CUARTO NIVEL MAESTRIA"),1,0)))</f>
        <v/>
      </c>
    </row>
    <row r="358" spans="1:25" s="8" customFormat="1" ht="27.95" customHeight="1" x14ac:dyDescent="0.25">
      <c r="A358" s="56"/>
      <c r="B358" s="59"/>
      <c r="C358" s="59"/>
      <c r="D358" s="59"/>
      <c r="E358" s="59"/>
      <c r="F358" s="59"/>
      <c r="G358" s="59"/>
      <c r="H358" s="59"/>
      <c r="I358" s="43"/>
      <c r="J358" s="43"/>
      <c r="K358" s="9"/>
      <c r="L358" s="9"/>
      <c r="M358" s="49"/>
      <c r="N358" s="10"/>
      <c r="O358" s="10"/>
      <c r="P358" s="11"/>
      <c r="Q358" s="12"/>
      <c r="R358" s="12"/>
      <c r="S358" s="10"/>
      <c r="T358" s="10"/>
      <c r="U358" s="62"/>
      <c r="V358" s="96"/>
      <c r="W358" s="96"/>
      <c r="X358" s="99"/>
      <c r="Y358" s="30" t="str">
        <f>IF(TRIM(L358)="","",IF(AND(P358="SI", G357="CUARTO NIVEL PHD"),1.5,IF(AND(P358="SI",G357="CUARTO NIVEL MAESTRIA"),1,0)))</f>
        <v/>
      </c>
    </row>
    <row r="359" spans="1:25" s="8" customFormat="1" ht="27.95" customHeight="1" x14ac:dyDescent="0.25">
      <c r="A359" s="56"/>
      <c r="B359" s="59"/>
      <c r="C359" s="59"/>
      <c r="D359" s="59"/>
      <c r="E359" s="59"/>
      <c r="F359" s="59"/>
      <c r="G359" s="59"/>
      <c r="H359" s="59"/>
      <c r="I359" s="43"/>
      <c r="J359" s="43"/>
      <c r="K359" s="13"/>
      <c r="L359" s="13"/>
      <c r="M359" s="50"/>
      <c r="N359" s="10"/>
      <c r="O359" s="10"/>
      <c r="P359" s="14"/>
      <c r="Q359" s="15"/>
      <c r="R359" s="15"/>
      <c r="S359" s="16"/>
      <c r="T359" s="16"/>
      <c r="U359" s="62"/>
      <c r="V359" s="96"/>
      <c r="W359" s="96"/>
      <c r="X359" s="99"/>
      <c r="Y359" s="30" t="str">
        <f>IF(TRIM(L359)="","",IF(AND(P359="SI", G357="CUARTO NIVEL PHD"),1.5,IF(AND(P359="SI",G357="CUARTO NIVEL MAESTRIA"),1,0)))</f>
        <v/>
      </c>
    </row>
    <row r="360" spans="1:25" s="8" customFormat="1" ht="27.95" customHeight="1" x14ac:dyDescent="0.25">
      <c r="A360" s="56"/>
      <c r="B360" s="59"/>
      <c r="C360" s="59"/>
      <c r="D360" s="59"/>
      <c r="E360" s="59"/>
      <c r="F360" s="59"/>
      <c r="G360" s="59"/>
      <c r="H360" s="59"/>
      <c r="I360" s="44"/>
      <c r="J360" s="43"/>
      <c r="K360" s="13"/>
      <c r="L360" s="13"/>
      <c r="M360" s="50"/>
      <c r="N360" s="10" t="str">
        <f>IF(TRIM(M360)="","",LOOKUP(M360,Datos!$L$8:$L$33,Datos!$J$8:$J$33))</f>
        <v/>
      </c>
      <c r="O360" s="10" t="str">
        <f>IF(TRIM(M360)="","",LOOKUP(M360, Datos!$L$8:$L$33,Datos!$K$8:$K$33))</f>
        <v/>
      </c>
      <c r="P360" s="14"/>
      <c r="Q360" s="15"/>
      <c r="R360" s="15"/>
      <c r="S360" s="16"/>
      <c r="T360" s="16"/>
      <c r="U360" s="62"/>
      <c r="V360" s="96"/>
      <c r="W360" s="96"/>
      <c r="X360" s="99"/>
      <c r="Y360" s="30" t="str">
        <f>IF(TRIM(L360)="","",IF(AND(P360="SI", G357="CUARTO NIVEL PHD"),1.5,IF(AND(P360="SI",G357="CUARTO NIVEL MAESTRIA"),1,0)))</f>
        <v/>
      </c>
    </row>
    <row r="361" spans="1:25" s="8" customFormat="1" ht="27.95" customHeight="1" thickBot="1" x14ac:dyDescent="0.3">
      <c r="A361" s="57"/>
      <c r="B361" s="60"/>
      <c r="C361" s="60"/>
      <c r="D361" s="60"/>
      <c r="E361" s="60"/>
      <c r="F361" s="60"/>
      <c r="G361" s="60"/>
      <c r="H361" s="60"/>
      <c r="I361" s="54"/>
      <c r="J361" s="54"/>
      <c r="K361" s="17"/>
      <c r="L361" s="17"/>
      <c r="M361" s="51"/>
      <c r="N361" s="18" t="str">
        <f>IF(TRIM(M361)="","",LOOKUP(M361,Datos!$L$8:$L$33,Datos!$J$8:$J$33))</f>
        <v/>
      </c>
      <c r="O361" s="18" t="str">
        <f>IF(TRIM(M361)="","",LOOKUP(M361, Datos!$L$8:$L$33,Datos!$K$8:$K$33))</f>
        <v/>
      </c>
      <c r="P361" s="19"/>
      <c r="Q361" s="20"/>
      <c r="R361" s="20"/>
      <c r="S361" s="18"/>
      <c r="T361" s="18"/>
      <c r="U361" s="63"/>
      <c r="V361" s="97"/>
      <c r="W361" s="97"/>
      <c r="X361" s="100"/>
      <c r="Y361" s="31" t="str">
        <f>IF(TRIM(L361)="","",IF(AND(P361="SI", G357="CUARTO NIVEL PHD"),1.5,IF(AND(P361="SI",G357="CUARTO NIVEL MAESTRIA"),1,0)))</f>
        <v/>
      </c>
    </row>
    <row r="362" spans="1:25" s="8" customFormat="1" ht="27.95" customHeight="1" x14ac:dyDescent="0.25">
      <c r="A362" s="55" t="s">
        <v>167</v>
      </c>
      <c r="B362" s="58"/>
      <c r="C362" s="58"/>
      <c r="D362" s="58"/>
      <c r="E362" s="58"/>
      <c r="F362" s="58"/>
      <c r="G362" s="58"/>
      <c r="H362" s="58"/>
      <c r="I362" s="42"/>
      <c r="J362" s="42"/>
      <c r="K362" s="3"/>
      <c r="L362" s="3"/>
      <c r="M362" s="48"/>
      <c r="N362" s="4"/>
      <c r="O362" s="4"/>
      <c r="P362" s="5"/>
      <c r="Q362" s="6"/>
      <c r="R362" s="6"/>
      <c r="S362" s="7"/>
      <c r="T362" s="7"/>
      <c r="U362" s="61">
        <f>SUM(T362:T366)</f>
        <v>0</v>
      </c>
      <c r="V362" s="95"/>
      <c r="W362" s="95"/>
      <c r="X362" s="98" t="e">
        <f>IF((SUMIF(Y362:Y366,"0",T362:T366)/SUM(T362:T366) &gt;0.5),"NO","SI")</f>
        <v>#DIV/0!</v>
      </c>
      <c r="Y362" s="29" t="str">
        <f>IF(TRIM(L362)="","",IF(AND(P362="SI", G362="CUARTO NIVEL PHD"),1.5,IF(AND(P362="SI",G362="CUARTO NIVEL MAESTRIA"),1,0)))</f>
        <v/>
      </c>
    </row>
    <row r="363" spans="1:25" s="8" customFormat="1" ht="27.95" customHeight="1" x14ac:dyDescent="0.25">
      <c r="A363" s="56"/>
      <c r="B363" s="59"/>
      <c r="C363" s="59"/>
      <c r="D363" s="59"/>
      <c r="E363" s="59"/>
      <c r="F363" s="59"/>
      <c r="G363" s="59"/>
      <c r="H363" s="59"/>
      <c r="I363" s="43"/>
      <c r="J363" s="43"/>
      <c r="K363" s="9"/>
      <c r="L363" s="9"/>
      <c r="M363" s="49"/>
      <c r="N363" s="10"/>
      <c r="O363" s="10"/>
      <c r="P363" s="11"/>
      <c r="Q363" s="12"/>
      <c r="R363" s="12"/>
      <c r="S363" s="10"/>
      <c r="T363" s="10"/>
      <c r="U363" s="62"/>
      <c r="V363" s="96"/>
      <c r="W363" s="96"/>
      <c r="X363" s="99"/>
      <c r="Y363" s="30" t="str">
        <f>IF(TRIM(L363)="","",IF(AND(P363="SI", G362="CUARTO NIVEL PHD"),1.5,IF(AND(P363="SI",G362="CUARTO NIVEL MAESTRIA"),1,0)))</f>
        <v/>
      </c>
    </row>
    <row r="364" spans="1:25" s="8" customFormat="1" ht="27.95" customHeight="1" x14ac:dyDescent="0.25">
      <c r="A364" s="56"/>
      <c r="B364" s="59"/>
      <c r="C364" s="59"/>
      <c r="D364" s="59"/>
      <c r="E364" s="59"/>
      <c r="F364" s="59"/>
      <c r="G364" s="59"/>
      <c r="H364" s="59"/>
      <c r="I364" s="43"/>
      <c r="J364" s="43"/>
      <c r="K364" s="13"/>
      <c r="L364" s="13"/>
      <c r="M364" s="50"/>
      <c r="N364" s="10"/>
      <c r="O364" s="10"/>
      <c r="P364" s="14"/>
      <c r="Q364" s="15"/>
      <c r="R364" s="15"/>
      <c r="S364" s="16"/>
      <c r="T364" s="16"/>
      <c r="U364" s="62"/>
      <c r="V364" s="96"/>
      <c r="W364" s="96"/>
      <c r="X364" s="99"/>
      <c r="Y364" s="30" t="str">
        <f>IF(TRIM(L364)="","",IF(AND(P364="SI", G362="CUARTO NIVEL PHD"),1.5,IF(AND(P364="SI",G362="CUARTO NIVEL MAESTRIA"),1,0)))</f>
        <v/>
      </c>
    </row>
    <row r="365" spans="1:25" s="8" customFormat="1" ht="27.95" customHeight="1" x14ac:dyDescent="0.25">
      <c r="A365" s="56"/>
      <c r="B365" s="59"/>
      <c r="C365" s="59"/>
      <c r="D365" s="59"/>
      <c r="E365" s="59"/>
      <c r="F365" s="59"/>
      <c r="G365" s="59"/>
      <c r="H365" s="59"/>
      <c r="I365" s="44"/>
      <c r="J365" s="43"/>
      <c r="K365" s="13"/>
      <c r="L365" s="13"/>
      <c r="M365" s="50"/>
      <c r="N365" s="10" t="str">
        <f>IF(TRIM(M365)="","",LOOKUP(M365,Datos!$L$8:$L$33,Datos!$J$8:$J$33))</f>
        <v/>
      </c>
      <c r="O365" s="10" t="str">
        <f>IF(TRIM(M365)="","",LOOKUP(M365, Datos!$L$8:$L$33,Datos!$K$8:$K$33))</f>
        <v/>
      </c>
      <c r="P365" s="14"/>
      <c r="Q365" s="15"/>
      <c r="R365" s="15"/>
      <c r="S365" s="16"/>
      <c r="T365" s="16"/>
      <c r="U365" s="62"/>
      <c r="V365" s="96"/>
      <c r="W365" s="96"/>
      <c r="X365" s="99"/>
      <c r="Y365" s="30" t="str">
        <f>IF(TRIM(L365)="","",IF(AND(P365="SI", G362="CUARTO NIVEL PHD"),1.5,IF(AND(P365="SI",G362="CUARTO NIVEL MAESTRIA"),1,0)))</f>
        <v/>
      </c>
    </row>
    <row r="366" spans="1:25" s="8" customFormat="1" ht="27.95" customHeight="1" thickBot="1" x14ac:dyDescent="0.3">
      <c r="A366" s="57"/>
      <c r="B366" s="60"/>
      <c r="C366" s="60"/>
      <c r="D366" s="60"/>
      <c r="E366" s="60"/>
      <c r="F366" s="60"/>
      <c r="G366" s="60"/>
      <c r="H366" s="60"/>
      <c r="I366" s="54"/>
      <c r="J366" s="54"/>
      <c r="K366" s="17"/>
      <c r="L366" s="17"/>
      <c r="M366" s="51"/>
      <c r="N366" s="18" t="str">
        <f>IF(TRIM(M366)="","",LOOKUP(M366,Datos!$L$8:$L$33,Datos!$J$8:$J$33))</f>
        <v/>
      </c>
      <c r="O366" s="18" t="str">
        <f>IF(TRIM(M366)="","",LOOKUP(M366, Datos!$L$8:$L$33,Datos!$K$8:$K$33))</f>
        <v/>
      </c>
      <c r="P366" s="19"/>
      <c r="Q366" s="20"/>
      <c r="R366" s="20"/>
      <c r="S366" s="18"/>
      <c r="T366" s="18"/>
      <c r="U366" s="63"/>
      <c r="V366" s="97"/>
      <c r="W366" s="97"/>
      <c r="X366" s="100"/>
      <c r="Y366" s="31" t="str">
        <f>IF(TRIM(L366)="","",IF(AND(P366="SI", G362="CUARTO NIVEL PHD"),1.5,IF(AND(P366="SI",G362="CUARTO NIVEL MAESTRIA"),1,0)))</f>
        <v/>
      </c>
    </row>
    <row r="367" spans="1:25" s="8" customFormat="1" ht="27.95" customHeight="1" x14ac:dyDescent="0.25">
      <c r="A367" s="55" t="s">
        <v>168</v>
      </c>
      <c r="B367" s="58"/>
      <c r="C367" s="58"/>
      <c r="D367" s="58"/>
      <c r="E367" s="58"/>
      <c r="F367" s="58"/>
      <c r="G367" s="58"/>
      <c r="H367" s="58"/>
      <c r="I367" s="42"/>
      <c r="J367" s="42"/>
      <c r="K367" s="3"/>
      <c r="L367" s="3"/>
      <c r="M367" s="48"/>
      <c r="N367" s="4"/>
      <c r="O367" s="4"/>
      <c r="P367" s="5"/>
      <c r="Q367" s="6"/>
      <c r="R367" s="6"/>
      <c r="S367" s="7"/>
      <c r="T367" s="7"/>
      <c r="U367" s="61">
        <f>SUM(T367:T371)</f>
        <v>0</v>
      </c>
      <c r="V367" s="95"/>
      <c r="W367" s="95"/>
      <c r="X367" s="98" t="e">
        <f>IF((SUMIF(Y367:Y371,"0",T367:T371)/SUM(T367:T371) &gt;0.5),"NO","SI")</f>
        <v>#DIV/0!</v>
      </c>
      <c r="Y367" s="29" t="str">
        <f>IF(TRIM(L367)="","",IF(AND(P367="SI", G367="CUARTO NIVEL PHD"),1.5,IF(AND(P367="SI",G367="CUARTO NIVEL MAESTRIA"),1,0)))</f>
        <v/>
      </c>
    </row>
    <row r="368" spans="1:25" s="8" customFormat="1" ht="27.95" customHeight="1" x14ac:dyDescent="0.25">
      <c r="A368" s="56"/>
      <c r="B368" s="59"/>
      <c r="C368" s="59"/>
      <c r="D368" s="59"/>
      <c r="E368" s="59"/>
      <c r="F368" s="59"/>
      <c r="G368" s="59"/>
      <c r="H368" s="59"/>
      <c r="I368" s="43"/>
      <c r="J368" s="43"/>
      <c r="K368" s="9"/>
      <c r="L368" s="9"/>
      <c r="M368" s="49"/>
      <c r="N368" s="10"/>
      <c r="O368" s="10"/>
      <c r="P368" s="11"/>
      <c r="Q368" s="12"/>
      <c r="R368" s="12"/>
      <c r="S368" s="10"/>
      <c r="T368" s="10"/>
      <c r="U368" s="62"/>
      <c r="V368" s="96"/>
      <c r="W368" s="96"/>
      <c r="X368" s="99"/>
      <c r="Y368" s="30" t="str">
        <f>IF(TRIM(L368)="","",IF(AND(P368="SI", G367="CUARTO NIVEL PHD"),1.5,IF(AND(P368="SI",G367="CUARTO NIVEL MAESTRIA"),1,0)))</f>
        <v/>
      </c>
    </row>
    <row r="369" spans="1:25" s="8" customFormat="1" ht="27.95" customHeight="1" x14ac:dyDescent="0.25">
      <c r="A369" s="56"/>
      <c r="B369" s="59"/>
      <c r="C369" s="59"/>
      <c r="D369" s="59"/>
      <c r="E369" s="59"/>
      <c r="F369" s="59"/>
      <c r="G369" s="59"/>
      <c r="H369" s="59"/>
      <c r="I369" s="43"/>
      <c r="J369" s="43"/>
      <c r="K369" s="13"/>
      <c r="L369" s="13"/>
      <c r="M369" s="50"/>
      <c r="N369" s="10"/>
      <c r="O369" s="10"/>
      <c r="P369" s="14"/>
      <c r="Q369" s="15"/>
      <c r="R369" s="15"/>
      <c r="S369" s="16"/>
      <c r="T369" s="16"/>
      <c r="U369" s="62"/>
      <c r="V369" s="96"/>
      <c r="W369" s="96"/>
      <c r="X369" s="99"/>
      <c r="Y369" s="30" t="str">
        <f>IF(TRIM(L369)="","",IF(AND(P369="SI", G367="CUARTO NIVEL PHD"),1.5,IF(AND(P369="SI",G367="CUARTO NIVEL MAESTRIA"),1,0)))</f>
        <v/>
      </c>
    </row>
    <row r="370" spans="1:25" s="8" customFormat="1" ht="27.95" customHeight="1" x14ac:dyDescent="0.25">
      <c r="A370" s="56"/>
      <c r="B370" s="59"/>
      <c r="C370" s="59"/>
      <c r="D370" s="59"/>
      <c r="E370" s="59"/>
      <c r="F370" s="59"/>
      <c r="G370" s="59"/>
      <c r="H370" s="59"/>
      <c r="I370" s="44"/>
      <c r="J370" s="43"/>
      <c r="K370" s="13"/>
      <c r="L370" s="13"/>
      <c r="M370" s="50"/>
      <c r="N370" s="10" t="str">
        <f>IF(TRIM(M370)="","",LOOKUP(M370,Datos!$L$8:$L$33,Datos!$J$8:$J$33))</f>
        <v/>
      </c>
      <c r="O370" s="10" t="str">
        <f>IF(TRIM(M370)="","",LOOKUP(M370, Datos!$L$8:$L$33,Datos!$K$8:$K$33))</f>
        <v/>
      </c>
      <c r="P370" s="14"/>
      <c r="Q370" s="15"/>
      <c r="R370" s="15"/>
      <c r="S370" s="16"/>
      <c r="T370" s="16"/>
      <c r="U370" s="62"/>
      <c r="V370" s="96"/>
      <c r="W370" s="96"/>
      <c r="X370" s="99"/>
      <c r="Y370" s="30" t="str">
        <f>IF(TRIM(L370)="","",IF(AND(P370="SI", G367="CUARTO NIVEL PHD"),1.5,IF(AND(P370="SI",G367="CUARTO NIVEL MAESTRIA"),1,0)))</f>
        <v/>
      </c>
    </row>
    <row r="371" spans="1:25" s="8" customFormat="1" ht="27.95" customHeight="1" thickBot="1" x14ac:dyDescent="0.3">
      <c r="A371" s="57"/>
      <c r="B371" s="60"/>
      <c r="C371" s="60"/>
      <c r="D371" s="60"/>
      <c r="E371" s="60"/>
      <c r="F371" s="60"/>
      <c r="G371" s="60"/>
      <c r="H371" s="60"/>
      <c r="I371" s="54"/>
      <c r="J371" s="54"/>
      <c r="K371" s="17"/>
      <c r="L371" s="17"/>
      <c r="M371" s="51"/>
      <c r="N371" s="18" t="str">
        <f>IF(TRIM(M371)="","",LOOKUP(M371,Datos!$L$8:$L$33,Datos!$J$8:$J$33))</f>
        <v/>
      </c>
      <c r="O371" s="18" t="str">
        <f>IF(TRIM(M371)="","",LOOKUP(M371, Datos!$L$8:$L$33,Datos!$K$8:$K$33))</f>
        <v/>
      </c>
      <c r="P371" s="19"/>
      <c r="Q371" s="20"/>
      <c r="R371" s="20"/>
      <c r="S371" s="18"/>
      <c r="T371" s="18"/>
      <c r="U371" s="63"/>
      <c r="V371" s="97"/>
      <c r="W371" s="97"/>
      <c r="X371" s="100"/>
      <c r="Y371" s="31" t="str">
        <f>IF(TRIM(L371)="","",IF(AND(P371="SI", G367="CUARTO NIVEL PHD"),1.5,IF(AND(P371="SI",G367="CUARTO NIVEL MAESTRIA"),1,0)))</f>
        <v/>
      </c>
    </row>
    <row r="372" spans="1:25" s="8" customFormat="1" ht="27.95" customHeight="1" x14ac:dyDescent="0.25">
      <c r="A372" s="55" t="s">
        <v>169</v>
      </c>
      <c r="B372" s="58"/>
      <c r="C372" s="58"/>
      <c r="D372" s="58"/>
      <c r="E372" s="58"/>
      <c r="F372" s="58"/>
      <c r="G372" s="58"/>
      <c r="H372" s="58"/>
      <c r="I372" s="42"/>
      <c r="J372" s="42"/>
      <c r="K372" s="3"/>
      <c r="L372" s="3"/>
      <c r="M372" s="48"/>
      <c r="N372" s="4"/>
      <c r="O372" s="4"/>
      <c r="P372" s="5"/>
      <c r="Q372" s="6"/>
      <c r="R372" s="6"/>
      <c r="S372" s="7"/>
      <c r="T372" s="7"/>
      <c r="U372" s="61">
        <f>SUM(T372:T376)</f>
        <v>0</v>
      </c>
      <c r="V372" s="95"/>
      <c r="W372" s="95"/>
      <c r="X372" s="98" t="e">
        <f>IF((SUMIF(Y372:Y376,"0",T372:T376)/SUM(T372:T376) &gt;0.5),"NO","SI")</f>
        <v>#DIV/0!</v>
      </c>
      <c r="Y372" s="29" t="str">
        <f>IF(TRIM(L372)="","",IF(AND(P372="SI", G372="CUARTO NIVEL PHD"),1.5,IF(AND(P372="SI",G372="CUARTO NIVEL MAESTRIA"),1,0)))</f>
        <v/>
      </c>
    </row>
    <row r="373" spans="1:25" s="8" customFormat="1" ht="27.95" customHeight="1" x14ac:dyDescent="0.25">
      <c r="A373" s="56"/>
      <c r="B373" s="59"/>
      <c r="C373" s="59"/>
      <c r="D373" s="59"/>
      <c r="E373" s="59"/>
      <c r="F373" s="59"/>
      <c r="G373" s="59"/>
      <c r="H373" s="59"/>
      <c r="I373" s="43"/>
      <c r="J373" s="43"/>
      <c r="K373" s="9"/>
      <c r="L373" s="9"/>
      <c r="M373" s="49"/>
      <c r="N373" s="10"/>
      <c r="O373" s="10"/>
      <c r="P373" s="11"/>
      <c r="Q373" s="12"/>
      <c r="R373" s="12"/>
      <c r="S373" s="10"/>
      <c r="T373" s="10"/>
      <c r="U373" s="62"/>
      <c r="V373" s="96"/>
      <c r="W373" s="96"/>
      <c r="X373" s="99"/>
      <c r="Y373" s="30" t="str">
        <f>IF(TRIM(L373)="","",IF(AND(P373="SI", G372="CUARTO NIVEL PHD"),1.5,IF(AND(P373="SI",G372="CUARTO NIVEL MAESTRIA"),1,0)))</f>
        <v/>
      </c>
    </row>
    <row r="374" spans="1:25" s="8" customFormat="1" ht="27.95" customHeight="1" x14ac:dyDescent="0.25">
      <c r="A374" s="56"/>
      <c r="B374" s="59"/>
      <c r="C374" s="59"/>
      <c r="D374" s="59"/>
      <c r="E374" s="59"/>
      <c r="F374" s="59"/>
      <c r="G374" s="59"/>
      <c r="H374" s="59"/>
      <c r="I374" s="43"/>
      <c r="J374" s="43"/>
      <c r="K374" s="13"/>
      <c r="L374" s="13"/>
      <c r="M374" s="50"/>
      <c r="N374" s="10"/>
      <c r="O374" s="10"/>
      <c r="P374" s="14"/>
      <c r="Q374" s="15"/>
      <c r="R374" s="15"/>
      <c r="S374" s="16"/>
      <c r="T374" s="16"/>
      <c r="U374" s="62"/>
      <c r="V374" s="96"/>
      <c r="W374" s="96"/>
      <c r="X374" s="99"/>
      <c r="Y374" s="30" t="str">
        <f>IF(TRIM(L374)="","",IF(AND(P374="SI", G372="CUARTO NIVEL PHD"),1.5,IF(AND(P374="SI",G372="CUARTO NIVEL MAESTRIA"),1,0)))</f>
        <v/>
      </c>
    </row>
    <row r="375" spans="1:25" s="8" customFormat="1" ht="27.95" customHeight="1" x14ac:dyDescent="0.25">
      <c r="A375" s="56"/>
      <c r="B375" s="59"/>
      <c r="C375" s="59"/>
      <c r="D375" s="59"/>
      <c r="E375" s="59"/>
      <c r="F375" s="59"/>
      <c r="G375" s="59"/>
      <c r="H375" s="59"/>
      <c r="I375" s="44"/>
      <c r="J375" s="43"/>
      <c r="K375" s="13"/>
      <c r="L375" s="13"/>
      <c r="M375" s="50"/>
      <c r="N375" s="10" t="str">
        <f>IF(TRIM(M375)="","",LOOKUP(M375,Datos!$L$8:$L$33,Datos!$J$8:$J$33))</f>
        <v/>
      </c>
      <c r="O375" s="10" t="str">
        <f>IF(TRIM(M375)="","",LOOKUP(M375, Datos!$L$8:$L$33,Datos!$K$8:$K$33))</f>
        <v/>
      </c>
      <c r="P375" s="14"/>
      <c r="Q375" s="15"/>
      <c r="R375" s="15"/>
      <c r="S375" s="16"/>
      <c r="T375" s="16"/>
      <c r="U375" s="62"/>
      <c r="V375" s="96"/>
      <c r="W375" s="96"/>
      <c r="X375" s="99"/>
      <c r="Y375" s="30" t="str">
        <f>IF(TRIM(L375)="","",IF(AND(P375="SI", G372="CUARTO NIVEL PHD"),1.5,IF(AND(P375="SI",G372="CUARTO NIVEL MAESTRIA"),1,0)))</f>
        <v/>
      </c>
    </row>
    <row r="376" spans="1:25" s="8" customFormat="1" ht="27.95" customHeight="1" thickBot="1" x14ac:dyDescent="0.3">
      <c r="A376" s="57"/>
      <c r="B376" s="60"/>
      <c r="C376" s="60"/>
      <c r="D376" s="60"/>
      <c r="E376" s="60"/>
      <c r="F376" s="60"/>
      <c r="G376" s="60"/>
      <c r="H376" s="60"/>
      <c r="I376" s="54"/>
      <c r="J376" s="54"/>
      <c r="K376" s="17"/>
      <c r="L376" s="17"/>
      <c r="M376" s="51"/>
      <c r="N376" s="18" t="str">
        <f>IF(TRIM(M376)="","",LOOKUP(M376,Datos!$L$8:$L$33,Datos!$J$8:$J$33))</f>
        <v/>
      </c>
      <c r="O376" s="18" t="str">
        <f>IF(TRIM(M376)="","",LOOKUP(M376, Datos!$L$8:$L$33,Datos!$K$8:$K$33))</f>
        <v/>
      </c>
      <c r="P376" s="19"/>
      <c r="Q376" s="20"/>
      <c r="R376" s="20"/>
      <c r="S376" s="18"/>
      <c r="T376" s="18"/>
      <c r="U376" s="63"/>
      <c r="V376" s="97"/>
      <c r="W376" s="97"/>
      <c r="X376" s="100"/>
      <c r="Y376" s="31" t="str">
        <f>IF(TRIM(L376)="","",IF(AND(P376="SI", G372="CUARTO NIVEL PHD"),1.5,IF(AND(P376="SI",G372="CUARTO NIVEL MAESTRIA"),1,0)))</f>
        <v/>
      </c>
    </row>
    <row r="377" spans="1:25" s="8" customFormat="1" ht="27.95" customHeight="1" x14ac:dyDescent="0.25">
      <c r="A377" s="55" t="s">
        <v>170</v>
      </c>
      <c r="B377" s="58"/>
      <c r="C377" s="58"/>
      <c r="D377" s="58"/>
      <c r="E377" s="58"/>
      <c r="F377" s="58"/>
      <c r="G377" s="58"/>
      <c r="H377" s="58"/>
      <c r="I377" s="42"/>
      <c r="J377" s="42"/>
      <c r="K377" s="3"/>
      <c r="L377" s="3"/>
      <c r="M377" s="48"/>
      <c r="N377" s="4"/>
      <c r="O377" s="4"/>
      <c r="P377" s="5"/>
      <c r="Q377" s="6"/>
      <c r="R377" s="6"/>
      <c r="S377" s="7"/>
      <c r="T377" s="7"/>
      <c r="U377" s="61">
        <f>SUM(T377:T381)</f>
        <v>0</v>
      </c>
      <c r="V377" s="95"/>
      <c r="W377" s="95"/>
      <c r="X377" s="98" t="e">
        <f>IF((SUMIF(Y377:Y381,"0",T377:T381)/SUM(T377:T381) &gt;0.5),"NO","SI")</f>
        <v>#DIV/0!</v>
      </c>
      <c r="Y377" s="29" t="str">
        <f>IF(TRIM(L377)="","",IF(AND(P377="SI", G377="CUARTO NIVEL PHD"),1.5,IF(AND(P377="SI",G377="CUARTO NIVEL MAESTRIA"),1,0)))</f>
        <v/>
      </c>
    </row>
    <row r="378" spans="1:25" s="8" customFormat="1" ht="27.95" customHeight="1" x14ac:dyDescent="0.25">
      <c r="A378" s="56"/>
      <c r="B378" s="59"/>
      <c r="C378" s="59"/>
      <c r="D378" s="59"/>
      <c r="E378" s="59"/>
      <c r="F378" s="59"/>
      <c r="G378" s="59"/>
      <c r="H378" s="59"/>
      <c r="I378" s="43"/>
      <c r="J378" s="43"/>
      <c r="K378" s="9"/>
      <c r="L378" s="9"/>
      <c r="M378" s="49"/>
      <c r="N378" s="10"/>
      <c r="O378" s="10"/>
      <c r="P378" s="11"/>
      <c r="Q378" s="12"/>
      <c r="R378" s="12"/>
      <c r="S378" s="10"/>
      <c r="T378" s="10"/>
      <c r="U378" s="62"/>
      <c r="V378" s="96"/>
      <c r="W378" s="96"/>
      <c r="X378" s="99"/>
      <c r="Y378" s="30" t="str">
        <f>IF(TRIM(L378)="","",IF(AND(P378="SI", G377="CUARTO NIVEL PHD"),1.5,IF(AND(P378="SI",G377="CUARTO NIVEL MAESTRIA"),1,0)))</f>
        <v/>
      </c>
    </row>
    <row r="379" spans="1:25" s="8" customFormat="1" ht="27.95" customHeight="1" x14ac:dyDescent="0.25">
      <c r="A379" s="56"/>
      <c r="B379" s="59"/>
      <c r="C379" s="59"/>
      <c r="D379" s="59"/>
      <c r="E379" s="59"/>
      <c r="F379" s="59"/>
      <c r="G379" s="59"/>
      <c r="H379" s="59"/>
      <c r="I379" s="43"/>
      <c r="J379" s="43"/>
      <c r="K379" s="13"/>
      <c r="L379" s="13"/>
      <c r="M379" s="50"/>
      <c r="N379" s="10"/>
      <c r="O379" s="10"/>
      <c r="P379" s="14"/>
      <c r="Q379" s="15"/>
      <c r="R379" s="15"/>
      <c r="S379" s="16"/>
      <c r="T379" s="16"/>
      <c r="U379" s="62"/>
      <c r="V379" s="96"/>
      <c r="W379" s="96"/>
      <c r="X379" s="99"/>
      <c r="Y379" s="30" t="str">
        <f>IF(TRIM(L379)="","",IF(AND(P379="SI", G377="CUARTO NIVEL PHD"),1.5,IF(AND(P379="SI",G377="CUARTO NIVEL MAESTRIA"),1,0)))</f>
        <v/>
      </c>
    </row>
    <row r="380" spans="1:25" s="8" customFormat="1" ht="27.95" customHeight="1" x14ac:dyDescent="0.25">
      <c r="A380" s="56"/>
      <c r="B380" s="59"/>
      <c r="C380" s="59"/>
      <c r="D380" s="59"/>
      <c r="E380" s="59"/>
      <c r="F380" s="59"/>
      <c r="G380" s="59"/>
      <c r="H380" s="59"/>
      <c r="I380" s="44"/>
      <c r="J380" s="43"/>
      <c r="K380" s="13"/>
      <c r="L380" s="13"/>
      <c r="M380" s="50"/>
      <c r="N380" s="10" t="str">
        <f>IF(TRIM(M380)="","",LOOKUP(M380,Datos!$L$8:$L$33,Datos!$J$8:$J$33))</f>
        <v/>
      </c>
      <c r="O380" s="10" t="str">
        <f>IF(TRIM(M380)="","",LOOKUP(M380, Datos!$L$8:$L$33,Datos!$K$8:$K$33))</f>
        <v/>
      </c>
      <c r="P380" s="14"/>
      <c r="Q380" s="15"/>
      <c r="R380" s="15"/>
      <c r="S380" s="16"/>
      <c r="T380" s="16"/>
      <c r="U380" s="62"/>
      <c r="V380" s="96"/>
      <c r="W380" s="96"/>
      <c r="X380" s="99"/>
      <c r="Y380" s="30" t="str">
        <f>IF(TRIM(L380)="","",IF(AND(P380="SI", G377="CUARTO NIVEL PHD"),1.5,IF(AND(P380="SI",G377="CUARTO NIVEL MAESTRIA"),1,0)))</f>
        <v/>
      </c>
    </row>
    <row r="381" spans="1:25" s="8" customFormat="1" ht="27.95" customHeight="1" thickBot="1" x14ac:dyDescent="0.3">
      <c r="A381" s="57"/>
      <c r="B381" s="60"/>
      <c r="C381" s="60"/>
      <c r="D381" s="60"/>
      <c r="E381" s="60"/>
      <c r="F381" s="60"/>
      <c r="G381" s="60"/>
      <c r="H381" s="60"/>
      <c r="I381" s="54"/>
      <c r="J381" s="54"/>
      <c r="K381" s="17"/>
      <c r="L381" s="17"/>
      <c r="M381" s="51"/>
      <c r="N381" s="18" t="str">
        <f>IF(TRIM(M381)="","",LOOKUP(M381,Datos!$L$8:$L$33,Datos!$J$8:$J$33))</f>
        <v/>
      </c>
      <c r="O381" s="18" t="str">
        <f>IF(TRIM(M381)="","",LOOKUP(M381, Datos!$L$8:$L$33,Datos!$K$8:$K$33))</f>
        <v/>
      </c>
      <c r="P381" s="19"/>
      <c r="Q381" s="20"/>
      <c r="R381" s="20"/>
      <c r="S381" s="18"/>
      <c r="T381" s="18"/>
      <c r="U381" s="63"/>
      <c r="V381" s="97"/>
      <c r="W381" s="97"/>
      <c r="X381" s="100"/>
      <c r="Y381" s="31" t="str">
        <f>IF(TRIM(L381)="","",IF(AND(P381="SI", G377="CUARTO NIVEL PHD"),1.5,IF(AND(P381="SI",G377="CUARTO NIVEL MAESTRIA"),1,0)))</f>
        <v/>
      </c>
    </row>
    <row r="382" spans="1:25" s="8" customFormat="1" ht="27.95" customHeight="1" x14ac:dyDescent="0.25">
      <c r="A382" s="55" t="s">
        <v>171</v>
      </c>
      <c r="B382" s="58"/>
      <c r="C382" s="58"/>
      <c r="D382" s="58"/>
      <c r="E382" s="58"/>
      <c r="F382" s="58"/>
      <c r="G382" s="58"/>
      <c r="H382" s="58"/>
      <c r="I382" s="42"/>
      <c r="J382" s="42"/>
      <c r="K382" s="3"/>
      <c r="L382" s="3"/>
      <c r="M382" s="48"/>
      <c r="N382" s="4"/>
      <c r="O382" s="4"/>
      <c r="P382" s="5"/>
      <c r="Q382" s="6"/>
      <c r="R382" s="6"/>
      <c r="S382" s="7"/>
      <c r="T382" s="7"/>
      <c r="U382" s="61">
        <f>SUM(T382:T386)</f>
        <v>0</v>
      </c>
      <c r="V382" s="95"/>
      <c r="W382" s="95"/>
      <c r="X382" s="98" t="e">
        <f>IF((SUMIF(Y382:Y386,"0",T382:T386)/SUM(T382:T386) &gt;0.5),"NO","SI")</f>
        <v>#DIV/0!</v>
      </c>
      <c r="Y382" s="29" t="str">
        <f>IF(TRIM(L382)="","",IF(AND(P382="SI", G382="CUARTO NIVEL PHD"),1.5,IF(AND(P382="SI",G382="CUARTO NIVEL MAESTRIA"),1,0)))</f>
        <v/>
      </c>
    </row>
    <row r="383" spans="1:25" s="8" customFormat="1" ht="27.95" customHeight="1" x14ac:dyDescent="0.25">
      <c r="A383" s="56"/>
      <c r="B383" s="59"/>
      <c r="C383" s="59"/>
      <c r="D383" s="59"/>
      <c r="E383" s="59"/>
      <c r="F383" s="59"/>
      <c r="G383" s="59"/>
      <c r="H383" s="59"/>
      <c r="I383" s="43"/>
      <c r="J383" s="43"/>
      <c r="K383" s="9"/>
      <c r="L383" s="9"/>
      <c r="M383" s="49"/>
      <c r="N383" s="10"/>
      <c r="O383" s="10"/>
      <c r="P383" s="11"/>
      <c r="Q383" s="12"/>
      <c r="R383" s="12"/>
      <c r="S383" s="10"/>
      <c r="T383" s="10"/>
      <c r="U383" s="62"/>
      <c r="V383" s="96"/>
      <c r="W383" s="96"/>
      <c r="X383" s="99"/>
      <c r="Y383" s="30" t="str">
        <f>IF(TRIM(L383)="","",IF(AND(P383="SI", G382="CUARTO NIVEL PHD"),1.5,IF(AND(P383="SI",G382="CUARTO NIVEL MAESTRIA"),1,0)))</f>
        <v/>
      </c>
    </row>
    <row r="384" spans="1:25" s="8" customFormat="1" ht="27.95" customHeight="1" x14ac:dyDescent="0.25">
      <c r="A384" s="56"/>
      <c r="B384" s="59"/>
      <c r="C384" s="59"/>
      <c r="D384" s="59"/>
      <c r="E384" s="59"/>
      <c r="F384" s="59"/>
      <c r="G384" s="59"/>
      <c r="H384" s="59"/>
      <c r="I384" s="43"/>
      <c r="J384" s="43"/>
      <c r="K384" s="13"/>
      <c r="L384" s="13"/>
      <c r="M384" s="50"/>
      <c r="N384" s="10"/>
      <c r="O384" s="10"/>
      <c r="P384" s="14"/>
      <c r="Q384" s="15"/>
      <c r="R384" s="15"/>
      <c r="S384" s="16"/>
      <c r="T384" s="16"/>
      <c r="U384" s="62"/>
      <c r="V384" s="96"/>
      <c r="W384" s="96"/>
      <c r="X384" s="99"/>
      <c r="Y384" s="30" t="str">
        <f>IF(TRIM(L384)="","",IF(AND(P384="SI", G382="CUARTO NIVEL PHD"),1.5,IF(AND(P384="SI",G382="CUARTO NIVEL MAESTRIA"),1,0)))</f>
        <v/>
      </c>
    </row>
    <row r="385" spans="1:25" s="8" customFormat="1" ht="27.95" customHeight="1" x14ac:dyDescent="0.25">
      <c r="A385" s="56"/>
      <c r="B385" s="59"/>
      <c r="C385" s="59"/>
      <c r="D385" s="59"/>
      <c r="E385" s="59"/>
      <c r="F385" s="59"/>
      <c r="G385" s="59"/>
      <c r="H385" s="59"/>
      <c r="I385" s="44"/>
      <c r="J385" s="43"/>
      <c r="K385" s="13"/>
      <c r="L385" s="13"/>
      <c r="M385" s="50"/>
      <c r="N385" s="10" t="str">
        <f>IF(TRIM(M385)="","",LOOKUP(M385,Datos!$L$8:$L$33,Datos!$J$8:$J$33))</f>
        <v/>
      </c>
      <c r="O385" s="10" t="str">
        <f>IF(TRIM(M385)="","",LOOKUP(M385, Datos!$L$8:$L$33,Datos!$K$8:$K$33))</f>
        <v/>
      </c>
      <c r="P385" s="14"/>
      <c r="Q385" s="15"/>
      <c r="R385" s="15"/>
      <c r="S385" s="16"/>
      <c r="T385" s="16"/>
      <c r="U385" s="62"/>
      <c r="V385" s="96"/>
      <c r="W385" s="96"/>
      <c r="X385" s="99"/>
      <c r="Y385" s="30" t="str">
        <f>IF(TRIM(L385)="","",IF(AND(P385="SI", G382="CUARTO NIVEL PHD"),1.5,IF(AND(P385="SI",G382="CUARTO NIVEL MAESTRIA"),1,0)))</f>
        <v/>
      </c>
    </row>
    <row r="386" spans="1:25" s="8" customFormat="1" ht="27.95" customHeight="1" thickBot="1" x14ac:dyDescent="0.3">
      <c r="A386" s="57"/>
      <c r="B386" s="60"/>
      <c r="C386" s="60"/>
      <c r="D386" s="60"/>
      <c r="E386" s="60"/>
      <c r="F386" s="60"/>
      <c r="G386" s="60"/>
      <c r="H386" s="60"/>
      <c r="I386" s="54"/>
      <c r="J386" s="54"/>
      <c r="K386" s="17"/>
      <c r="L386" s="17"/>
      <c r="M386" s="51"/>
      <c r="N386" s="18" t="str">
        <f>IF(TRIM(M386)="","",LOOKUP(M386,Datos!$L$8:$L$33,Datos!$J$8:$J$33))</f>
        <v/>
      </c>
      <c r="O386" s="18" t="str">
        <f>IF(TRIM(M386)="","",LOOKUP(M386, Datos!$L$8:$L$33,Datos!$K$8:$K$33))</f>
        <v/>
      </c>
      <c r="P386" s="19"/>
      <c r="Q386" s="20"/>
      <c r="R386" s="20"/>
      <c r="S386" s="18"/>
      <c r="T386" s="18"/>
      <c r="U386" s="63"/>
      <c r="V386" s="97"/>
      <c r="W386" s="97"/>
      <c r="X386" s="100"/>
      <c r="Y386" s="31" t="str">
        <f>IF(TRIM(L386)="","",IF(AND(P386="SI", G382="CUARTO NIVEL PHD"),1.5,IF(AND(P386="SI",G382="CUARTO NIVEL MAESTRIA"),1,0)))</f>
        <v/>
      </c>
    </row>
    <row r="387" spans="1:25" s="8" customFormat="1" ht="27.95" customHeight="1" x14ac:dyDescent="0.25">
      <c r="A387" s="55" t="s">
        <v>172</v>
      </c>
      <c r="B387" s="58"/>
      <c r="C387" s="58"/>
      <c r="D387" s="58"/>
      <c r="E387" s="58"/>
      <c r="F387" s="58"/>
      <c r="G387" s="58"/>
      <c r="H387" s="58"/>
      <c r="I387" s="42"/>
      <c r="J387" s="42"/>
      <c r="K387" s="3"/>
      <c r="L387" s="3"/>
      <c r="M387" s="48"/>
      <c r="N387" s="4"/>
      <c r="O387" s="4"/>
      <c r="P387" s="5"/>
      <c r="Q387" s="6"/>
      <c r="R387" s="6"/>
      <c r="S387" s="7"/>
      <c r="T387" s="7"/>
      <c r="U387" s="61">
        <f>SUM(T387:T391)</f>
        <v>0</v>
      </c>
      <c r="V387" s="95"/>
      <c r="W387" s="95"/>
      <c r="X387" s="98" t="e">
        <f>IF((SUMIF(Y387:Y391,"0",T387:T391)/SUM(T387:T391) &gt;0.5),"NO","SI")</f>
        <v>#DIV/0!</v>
      </c>
      <c r="Y387" s="29" t="str">
        <f>IF(TRIM(L387)="","",IF(AND(P387="SI", G387="CUARTO NIVEL PHD"),1.5,IF(AND(P387="SI",G387="CUARTO NIVEL MAESTRIA"),1,0)))</f>
        <v/>
      </c>
    </row>
    <row r="388" spans="1:25" s="8" customFormat="1" ht="27.95" customHeight="1" x14ac:dyDescent="0.25">
      <c r="A388" s="56"/>
      <c r="B388" s="59"/>
      <c r="C388" s="59"/>
      <c r="D388" s="59"/>
      <c r="E388" s="59"/>
      <c r="F388" s="59"/>
      <c r="G388" s="59"/>
      <c r="H388" s="59"/>
      <c r="I388" s="43"/>
      <c r="J388" s="43"/>
      <c r="K388" s="9"/>
      <c r="L388" s="9"/>
      <c r="M388" s="49"/>
      <c r="N388" s="10"/>
      <c r="O388" s="10"/>
      <c r="P388" s="11"/>
      <c r="Q388" s="12"/>
      <c r="R388" s="12"/>
      <c r="S388" s="10"/>
      <c r="T388" s="10"/>
      <c r="U388" s="62"/>
      <c r="V388" s="96"/>
      <c r="W388" s="96"/>
      <c r="X388" s="99"/>
      <c r="Y388" s="30" t="str">
        <f>IF(TRIM(L388)="","",IF(AND(P388="SI", G387="CUARTO NIVEL PHD"),1.5,IF(AND(P388="SI",G387="CUARTO NIVEL MAESTRIA"),1,0)))</f>
        <v/>
      </c>
    </row>
    <row r="389" spans="1:25" s="8" customFormat="1" ht="27.95" customHeight="1" x14ac:dyDescent="0.25">
      <c r="A389" s="56"/>
      <c r="B389" s="59"/>
      <c r="C389" s="59"/>
      <c r="D389" s="59"/>
      <c r="E389" s="59"/>
      <c r="F389" s="59"/>
      <c r="G389" s="59"/>
      <c r="H389" s="59"/>
      <c r="I389" s="43"/>
      <c r="J389" s="43"/>
      <c r="K389" s="13"/>
      <c r="L389" s="13"/>
      <c r="M389" s="50"/>
      <c r="N389" s="10"/>
      <c r="O389" s="10"/>
      <c r="P389" s="14"/>
      <c r="Q389" s="15"/>
      <c r="R389" s="15"/>
      <c r="S389" s="16"/>
      <c r="T389" s="16"/>
      <c r="U389" s="62"/>
      <c r="V389" s="96"/>
      <c r="W389" s="96"/>
      <c r="X389" s="99"/>
      <c r="Y389" s="30" t="str">
        <f>IF(TRIM(L389)="","",IF(AND(P389="SI", G387="CUARTO NIVEL PHD"),1.5,IF(AND(P389="SI",G387="CUARTO NIVEL MAESTRIA"),1,0)))</f>
        <v/>
      </c>
    </row>
    <row r="390" spans="1:25" s="8" customFormat="1" ht="27.95" customHeight="1" x14ac:dyDescent="0.25">
      <c r="A390" s="56"/>
      <c r="B390" s="59"/>
      <c r="C390" s="59"/>
      <c r="D390" s="59"/>
      <c r="E390" s="59"/>
      <c r="F390" s="59"/>
      <c r="G390" s="59"/>
      <c r="H390" s="59"/>
      <c r="I390" s="44"/>
      <c r="J390" s="43"/>
      <c r="K390" s="13"/>
      <c r="L390" s="13"/>
      <c r="M390" s="50"/>
      <c r="N390" s="10" t="str">
        <f>IF(TRIM(M390)="","",LOOKUP(M390,Datos!$L$8:$L$33,Datos!$J$8:$J$33))</f>
        <v/>
      </c>
      <c r="O390" s="10" t="str">
        <f>IF(TRIM(M390)="","",LOOKUP(M390, Datos!$L$8:$L$33,Datos!$K$8:$K$33))</f>
        <v/>
      </c>
      <c r="P390" s="14"/>
      <c r="Q390" s="15"/>
      <c r="R390" s="15"/>
      <c r="S390" s="16"/>
      <c r="T390" s="16"/>
      <c r="U390" s="62"/>
      <c r="V390" s="96"/>
      <c r="W390" s="96"/>
      <c r="X390" s="99"/>
      <c r="Y390" s="30" t="str">
        <f>IF(TRIM(L390)="","",IF(AND(P390="SI", G387="CUARTO NIVEL PHD"),1.5,IF(AND(P390="SI",G387="CUARTO NIVEL MAESTRIA"),1,0)))</f>
        <v/>
      </c>
    </row>
    <row r="391" spans="1:25" s="8" customFormat="1" ht="27.95" customHeight="1" thickBot="1" x14ac:dyDescent="0.3">
      <c r="A391" s="57"/>
      <c r="B391" s="60"/>
      <c r="C391" s="60"/>
      <c r="D391" s="60"/>
      <c r="E391" s="60"/>
      <c r="F391" s="60"/>
      <c r="G391" s="60"/>
      <c r="H391" s="60"/>
      <c r="I391" s="54"/>
      <c r="J391" s="54"/>
      <c r="K391" s="17"/>
      <c r="L391" s="17"/>
      <c r="M391" s="51"/>
      <c r="N391" s="18" t="str">
        <f>IF(TRIM(M391)="","",LOOKUP(M391,Datos!$L$8:$L$33,Datos!$J$8:$J$33))</f>
        <v/>
      </c>
      <c r="O391" s="18" t="str">
        <f>IF(TRIM(M391)="","",LOOKUP(M391, Datos!$L$8:$L$33,Datos!$K$8:$K$33))</f>
        <v/>
      </c>
      <c r="P391" s="19"/>
      <c r="Q391" s="20"/>
      <c r="R391" s="20"/>
      <c r="S391" s="18"/>
      <c r="T391" s="18"/>
      <c r="U391" s="63"/>
      <c r="V391" s="97"/>
      <c r="W391" s="97"/>
      <c r="X391" s="100"/>
      <c r="Y391" s="31" t="str">
        <f>IF(TRIM(L391)="","",IF(AND(P391="SI", G387="CUARTO NIVEL PHD"),1.5,IF(AND(P391="SI",G387="CUARTO NIVEL MAESTRIA"),1,0)))</f>
        <v/>
      </c>
    </row>
    <row r="392" spans="1:25" s="8" customFormat="1" ht="27.95" customHeight="1" x14ac:dyDescent="0.25">
      <c r="A392" s="55" t="s">
        <v>173</v>
      </c>
      <c r="B392" s="58"/>
      <c r="C392" s="58"/>
      <c r="D392" s="58"/>
      <c r="E392" s="58"/>
      <c r="F392" s="58"/>
      <c r="G392" s="58"/>
      <c r="H392" s="58"/>
      <c r="I392" s="42"/>
      <c r="J392" s="42"/>
      <c r="K392" s="3"/>
      <c r="L392" s="3"/>
      <c r="M392" s="48"/>
      <c r="N392" s="4"/>
      <c r="O392" s="4"/>
      <c r="P392" s="5"/>
      <c r="Q392" s="6"/>
      <c r="R392" s="6"/>
      <c r="S392" s="7"/>
      <c r="T392" s="7"/>
      <c r="U392" s="61">
        <f>SUM(T392:T396)</f>
        <v>0</v>
      </c>
      <c r="V392" s="95"/>
      <c r="W392" s="95"/>
      <c r="X392" s="98" t="e">
        <f>IF((SUMIF(Y392:Y396,"0",T392:T396)/SUM(T392:T396) &gt;0.5),"NO","SI")</f>
        <v>#DIV/0!</v>
      </c>
      <c r="Y392" s="29" t="str">
        <f>IF(TRIM(L392)="","",IF(AND(P392="SI", G392="CUARTO NIVEL PHD"),1.5,IF(AND(P392="SI",G392="CUARTO NIVEL MAESTRIA"),1,0)))</f>
        <v/>
      </c>
    </row>
    <row r="393" spans="1:25" s="8" customFormat="1" ht="27.95" customHeight="1" x14ac:dyDescent="0.25">
      <c r="A393" s="56"/>
      <c r="B393" s="59"/>
      <c r="C393" s="59"/>
      <c r="D393" s="59"/>
      <c r="E393" s="59"/>
      <c r="F393" s="59"/>
      <c r="G393" s="59"/>
      <c r="H393" s="59"/>
      <c r="I393" s="43"/>
      <c r="J393" s="43"/>
      <c r="K393" s="9"/>
      <c r="L393" s="9"/>
      <c r="M393" s="49"/>
      <c r="N393" s="10"/>
      <c r="O393" s="10"/>
      <c r="P393" s="11"/>
      <c r="Q393" s="12"/>
      <c r="R393" s="12"/>
      <c r="S393" s="10"/>
      <c r="T393" s="10"/>
      <c r="U393" s="62"/>
      <c r="V393" s="96"/>
      <c r="W393" s="96"/>
      <c r="X393" s="99"/>
      <c r="Y393" s="30" t="str">
        <f>IF(TRIM(L393)="","",IF(AND(P393="SI", G392="CUARTO NIVEL PHD"),1.5,IF(AND(P393="SI",G392="CUARTO NIVEL MAESTRIA"),1,0)))</f>
        <v/>
      </c>
    </row>
    <row r="394" spans="1:25" s="8" customFormat="1" ht="27.95" customHeight="1" x14ac:dyDescent="0.25">
      <c r="A394" s="56"/>
      <c r="B394" s="59"/>
      <c r="C394" s="59"/>
      <c r="D394" s="59"/>
      <c r="E394" s="59"/>
      <c r="F394" s="59"/>
      <c r="G394" s="59"/>
      <c r="H394" s="59"/>
      <c r="I394" s="43"/>
      <c r="J394" s="43"/>
      <c r="K394" s="13"/>
      <c r="L394" s="13"/>
      <c r="M394" s="50"/>
      <c r="N394" s="10"/>
      <c r="O394" s="10"/>
      <c r="P394" s="14"/>
      <c r="Q394" s="15"/>
      <c r="R394" s="15"/>
      <c r="S394" s="16"/>
      <c r="T394" s="16"/>
      <c r="U394" s="62"/>
      <c r="V394" s="96"/>
      <c r="W394" s="96"/>
      <c r="X394" s="99"/>
      <c r="Y394" s="30" t="str">
        <f>IF(TRIM(L394)="","",IF(AND(P394="SI", G392="CUARTO NIVEL PHD"),1.5,IF(AND(P394="SI",G392="CUARTO NIVEL MAESTRIA"),1,0)))</f>
        <v/>
      </c>
    </row>
    <row r="395" spans="1:25" s="8" customFormat="1" ht="27.95" customHeight="1" x14ac:dyDescent="0.25">
      <c r="A395" s="56"/>
      <c r="B395" s="59"/>
      <c r="C395" s="59"/>
      <c r="D395" s="59"/>
      <c r="E395" s="59"/>
      <c r="F395" s="59"/>
      <c r="G395" s="59"/>
      <c r="H395" s="59"/>
      <c r="I395" s="44"/>
      <c r="J395" s="43"/>
      <c r="K395" s="13"/>
      <c r="L395" s="13"/>
      <c r="M395" s="50"/>
      <c r="N395" s="10" t="str">
        <f>IF(TRIM(M395)="","",LOOKUP(M395,Datos!$L$8:$L$33,Datos!$J$8:$J$33))</f>
        <v/>
      </c>
      <c r="O395" s="10" t="str">
        <f>IF(TRIM(M395)="","",LOOKUP(M395, Datos!$L$8:$L$33,Datos!$K$8:$K$33))</f>
        <v/>
      </c>
      <c r="P395" s="14"/>
      <c r="Q395" s="15"/>
      <c r="R395" s="15"/>
      <c r="S395" s="16"/>
      <c r="T395" s="16"/>
      <c r="U395" s="62"/>
      <c r="V395" s="96"/>
      <c r="W395" s="96"/>
      <c r="X395" s="99"/>
      <c r="Y395" s="30" t="str">
        <f>IF(TRIM(L395)="","",IF(AND(P395="SI", G392="CUARTO NIVEL PHD"),1.5,IF(AND(P395="SI",G392="CUARTO NIVEL MAESTRIA"),1,0)))</f>
        <v/>
      </c>
    </row>
    <row r="396" spans="1:25" s="8" customFormat="1" ht="27.95" customHeight="1" thickBot="1" x14ac:dyDescent="0.3">
      <c r="A396" s="57"/>
      <c r="B396" s="60"/>
      <c r="C396" s="60"/>
      <c r="D396" s="60"/>
      <c r="E396" s="60"/>
      <c r="F396" s="60"/>
      <c r="G396" s="60"/>
      <c r="H396" s="60"/>
      <c r="I396" s="54"/>
      <c r="J396" s="54"/>
      <c r="K396" s="17"/>
      <c r="L396" s="17"/>
      <c r="M396" s="51"/>
      <c r="N396" s="18" t="str">
        <f>IF(TRIM(M396)="","",LOOKUP(M396,Datos!$L$8:$L$33,Datos!$J$8:$J$33))</f>
        <v/>
      </c>
      <c r="O396" s="18" t="str">
        <f>IF(TRIM(M396)="","",LOOKUP(M396, Datos!$L$8:$L$33,Datos!$K$8:$K$33))</f>
        <v/>
      </c>
      <c r="P396" s="19"/>
      <c r="Q396" s="20"/>
      <c r="R396" s="20"/>
      <c r="S396" s="18"/>
      <c r="T396" s="18"/>
      <c r="U396" s="63"/>
      <c r="V396" s="97"/>
      <c r="W396" s="97"/>
      <c r="X396" s="100"/>
      <c r="Y396" s="31" t="str">
        <f>IF(TRIM(L396)="","",IF(AND(P396="SI", G392="CUARTO NIVEL PHD"),1.5,IF(AND(P396="SI",G392="CUARTO NIVEL MAESTRIA"),1,0)))</f>
        <v/>
      </c>
    </row>
    <row r="397" spans="1:25" s="8" customFormat="1" ht="27.95" customHeight="1" x14ac:dyDescent="0.25">
      <c r="A397" s="55" t="s">
        <v>174</v>
      </c>
      <c r="B397" s="58"/>
      <c r="C397" s="58"/>
      <c r="D397" s="58"/>
      <c r="E397" s="58"/>
      <c r="F397" s="58"/>
      <c r="G397" s="58"/>
      <c r="H397" s="58"/>
      <c r="I397" s="42"/>
      <c r="J397" s="42"/>
      <c r="K397" s="3"/>
      <c r="L397" s="3"/>
      <c r="M397" s="48"/>
      <c r="N397" s="4"/>
      <c r="O397" s="4"/>
      <c r="P397" s="5"/>
      <c r="Q397" s="6"/>
      <c r="R397" s="6"/>
      <c r="S397" s="7"/>
      <c r="T397" s="7"/>
      <c r="U397" s="61">
        <f>SUM(T397:T401)</f>
        <v>0</v>
      </c>
      <c r="V397" s="95"/>
      <c r="W397" s="95"/>
      <c r="X397" s="98" t="e">
        <f>IF((SUMIF(Y397:Y401,"0",T397:T401)/SUM(T397:T401) &gt;0.5),"NO","SI")</f>
        <v>#DIV/0!</v>
      </c>
      <c r="Y397" s="29" t="str">
        <f>IF(TRIM(L397)="","",IF(AND(P397="SI", G397="CUARTO NIVEL PHD"),1.5,IF(AND(P397="SI",G397="CUARTO NIVEL MAESTRIA"),1,0)))</f>
        <v/>
      </c>
    </row>
    <row r="398" spans="1:25" s="8" customFormat="1" ht="27.95" customHeight="1" x14ac:dyDescent="0.25">
      <c r="A398" s="56"/>
      <c r="B398" s="59"/>
      <c r="C398" s="59"/>
      <c r="D398" s="59"/>
      <c r="E398" s="59"/>
      <c r="F398" s="59"/>
      <c r="G398" s="59"/>
      <c r="H398" s="59"/>
      <c r="I398" s="43"/>
      <c r="J398" s="43"/>
      <c r="K398" s="9"/>
      <c r="L398" s="9"/>
      <c r="M398" s="49"/>
      <c r="N398" s="10"/>
      <c r="O398" s="10"/>
      <c r="P398" s="11"/>
      <c r="Q398" s="12"/>
      <c r="R398" s="12"/>
      <c r="S398" s="10"/>
      <c r="T398" s="10"/>
      <c r="U398" s="62"/>
      <c r="V398" s="96"/>
      <c r="W398" s="96"/>
      <c r="X398" s="99"/>
      <c r="Y398" s="30" t="str">
        <f>IF(TRIM(L398)="","",IF(AND(P398="SI", G397="CUARTO NIVEL PHD"),1.5,IF(AND(P398="SI",G397="CUARTO NIVEL MAESTRIA"),1,0)))</f>
        <v/>
      </c>
    </row>
    <row r="399" spans="1:25" s="8" customFormat="1" ht="27.95" customHeight="1" x14ac:dyDescent="0.25">
      <c r="A399" s="56"/>
      <c r="B399" s="59"/>
      <c r="C399" s="59"/>
      <c r="D399" s="59"/>
      <c r="E399" s="59"/>
      <c r="F399" s="59"/>
      <c r="G399" s="59"/>
      <c r="H399" s="59"/>
      <c r="I399" s="43"/>
      <c r="J399" s="43"/>
      <c r="K399" s="13"/>
      <c r="L399" s="13"/>
      <c r="M399" s="50"/>
      <c r="N399" s="10"/>
      <c r="O399" s="10"/>
      <c r="P399" s="14"/>
      <c r="Q399" s="15"/>
      <c r="R399" s="15"/>
      <c r="S399" s="16"/>
      <c r="T399" s="16"/>
      <c r="U399" s="62"/>
      <c r="V399" s="96"/>
      <c r="W399" s="96"/>
      <c r="X399" s="99"/>
      <c r="Y399" s="30" t="str">
        <f>IF(TRIM(L399)="","",IF(AND(P399="SI", G397="CUARTO NIVEL PHD"),1.5,IF(AND(P399="SI",G397="CUARTO NIVEL MAESTRIA"),1,0)))</f>
        <v/>
      </c>
    </row>
    <row r="400" spans="1:25" s="8" customFormat="1" ht="27.95" customHeight="1" x14ac:dyDescent="0.25">
      <c r="A400" s="56"/>
      <c r="B400" s="59"/>
      <c r="C400" s="59"/>
      <c r="D400" s="59"/>
      <c r="E400" s="59"/>
      <c r="F400" s="59"/>
      <c r="G400" s="59"/>
      <c r="H400" s="59"/>
      <c r="I400" s="44"/>
      <c r="J400" s="43"/>
      <c r="K400" s="13"/>
      <c r="L400" s="13"/>
      <c r="M400" s="50"/>
      <c r="N400" s="10" t="str">
        <f>IF(TRIM(M400)="","",LOOKUP(M400,Datos!$L$8:$L$33,Datos!$J$8:$J$33))</f>
        <v/>
      </c>
      <c r="O400" s="10" t="str">
        <f>IF(TRIM(M400)="","",LOOKUP(M400, Datos!$L$8:$L$33,Datos!$K$8:$K$33))</f>
        <v/>
      </c>
      <c r="P400" s="14"/>
      <c r="Q400" s="15"/>
      <c r="R400" s="15"/>
      <c r="S400" s="16"/>
      <c r="T400" s="16"/>
      <c r="U400" s="62"/>
      <c r="V400" s="96"/>
      <c r="W400" s="96"/>
      <c r="X400" s="99"/>
      <c r="Y400" s="30" t="str">
        <f>IF(TRIM(L400)="","",IF(AND(P400="SI", G397="CUARTO NIVEL PHD"),1.5,IF(AND(P400="SI",G397="CUARTO NIVEL MAESTRIA"),1,0)))</f>
        <v/>
      </c>
    </row>
    <row r="401" spans="1:25" s="8" customFormat="1" ht="27.95" customHeight="1" thickBot="1" x14ac:dyDescent="0.3">
      <c r="A401" s="57"/>
      <c r="B401" s="60"/>
      <c r="C401" s="60"/>
      <c r="D401" s="60"/>
      <c r="E401" s="60"/>
      <c r="F401" s="60"/>
      <c r="G401" s="60"/>
      <c r="H401" s="60"/>
      <c r="I401" s="54"/>
      <c r="J401" s="54"/>
      <c r="K401" s="17"/>
      <c r="L401" s="17"/>
      <c r="M401" s="51"/>
      <c r="N401" s="18" t="str">
        <f>IF(TRIM(M401)="","",LOOKUP(M401,Datos!$L$8:$L$33,Datos!$J$8:$J$33))</f>
        <v/>
      </c>
      <c r="O401" s="18" t="str">
        <f>IF(TRIM(M401)="","",LOOKUP(M401, Datos!$L$8:$L$33,Datos!$K$8:$K$33))</f>
        <v/>
      </c>
      <c r="P401" s="19"/>
      <c r="Q401" s="20"/>
      <c r="R401" s="20"/>
      <c r="S401" s="18"/>
      <c r="T401" s="18"/>
      <c r="U401" s="63"/>
      <c r="V401" s="97"/>
      <c r="W401" s="97"/>
      <c r="X401" s="100"/>
      <c r="Y401" s="31" t="str">
        <f>IF(TRIM(L401)="","",IF(AND(P401="SI", G397="CUARTO NIVEL PHD"),1.5,IF(AND(P401="SI",G397="CUARTO NIVEL MAESTRIA"),1,0)))</f>
        <v/>
      </c>
    </row>
    <row r="402" spans="1:25" s="8" customFormat="1" ht="27.95" customHeight="1" x14ac:dyDescent="0.25">
      <c r="A402" s="55" t="s">
        <v>175</v>
      </c>
      <c r="B402" s="58"/>
      <c r="C402" s="58"/>
      <c r="D402" s="58"/>
      <c r="E402" s="58"/>
      <c r="F402" s="58"/>
      <c r="G402" s="58"/>
      <c r="H402" s="58"/>
      <c r="I402" s="42"/>
      <c r="J402" s="42"/>
      <c r="K402" s="3"/>
      <c r="L402" s="3"/>
      <c r="M402" s="48"/>
      <c r="N402" s="4"/>
      <c r="O402" s="4"/>
      <c r="P402" s="5"/>
      <c r="Q402" s="6"/>
      <c r="R402" s="6"/>
      <c r="S402" s="7"/>
      <c r="T402" s="7"/>
      <c r="U402" s="61">
        <f>SUM(T402:T406)</f>
        <v>0</v>
      </c>
      <c r="V402" s="95"/>
      <c r="W402" s="95"/>
      <c r="X402" s="98" t="e">
        <f>IF((SUMIF(Y402:Y406,"0",T402:T406)/SUM(T402:T406) &gt;0.5),"NO","SI")</f>
        <v>#DIV/0!</v>
      </c>
      <c r="Y402" s="29" t="str">
        <f>IF(TRIM(L402)="","",IF(AND(P402="SI", G402="CUARTO NIVEL PHD"),1.5,IF(AND(P402="SI",G402="CUARTO NIVEL MAESTRIA"),1,0)))</f>
        <v/>
      </c>
    </row>
    <row r="403" spans="1:25" s="8" customFormat="1" ht="27.95" customHeight="1" x14ac:dyDescent="0.25">
      <c r="A403" s="56"/>
      <c r="B403" s="59"/>
      <c r="C403" s="59"/>
      <c r="D403" s="59"/>
      <c r="E403" s="59"/>
      <c r="F403" s="59"/>
      <c r="G403" s="59"/>
      <c r="H403" s="59"/>
      <c r="I403" s="43"/>
      <c r="J403" s="43"/>
      <c r="K403" s="9"/>
      <c r="L403" s="9"/>
      <c r="M403" s="49"/>
      <c r="N403" s="10"/>
      <c r="O403" s="10"/>
      <c r="P403" s="11"/>
      <c r="Q403" s="12"/>
      <c r="R403" s="12"/>
      <c r="S403" s="10"/>
      <c r="T403" s="10"/>
      <c r="U403" s="62"/>
      <c r="V403" s="96"/>
      <c r="W403" s="96"/>
      <c r="X403" s="99"/>
      <c r="Y403" s="30" t="str">
        <f>IF(TRIM(L403)="","",IF(AND(P403="SI", G402="CUARTO NIVEL PHD"),1.5,IF(AND(P403="SI",G402="CUARTO NIVEL MAESTRIA"),1,0)))</f>
        <v/>
      </c>
    </row>
    <row r="404" spans="1:25" s="8" customFormat="1" ht="27.95" customHeight="1" x14ac:dyDescent="0.25">
      <c r="A404" s="56"/>
      <c r="B404" s="59"/>
      <c r="C404" s="59"/>
      <c r="D404" s="59"/>
      <c r="E404" s="59"/>
      <c r="F404" s="59"/>
      <c r="G404" s="59"/>
      <c r="H404" s="59"/>
      <c r="I404" s="43"/>
      <c r="J404" s="43"/>
      <c r="K404" s="13"/>
      <c r="L404" s="13"/>
      <c r="M404" s="50"/>
      <c r="N404" s="10"/>
      <c r="O404" s="10"/>
      <c r="P404" s="14"/>
      <c r="Q404" s="15"/>
      <c r="R404" s="15"/>
      <c r="S404" s="16"/>
      <c r="T404" s="16"/>
      <c r="U404" s="62"/>
      <c r="V404" s="96"/>
      <c r="W404" s="96"/>
      <c r="X404" s="99"/>
      <c r="Y404" s="30" t="str">
        <f>IF(TRIM(L404)="","",IF(AND(P404="SI", G402="CUARTO NIVEL PHD"),1.5,IF(AND(P404="SI",G402="CUARTO NIVEL MAESTRIA"),1,0)))</f>
        <v/>
      </c>
    </row>
    <row r="405" spans="1:25" s="8" customFormat="1" ht="27.95" customHeight="1" x14ac:dyDescent="0.25">
      <c r="A405" s="56"/>
      <c r="B405" s="59"/>
      <c r="C405" s="59"/>
      <c r="D405" s="59"/>
      <c r="E405" s="59"/>
      <c r="F405" s="59"/>
      <c r="G405" s="59"/>
      <c r="H405" s="59"/>
      <c r="I405" s="44"/>
      <c r="J405" s="43"/>
      <c r="K405" s="13"/>
      <c r="L405" s="13"/>
      <c r="M405" s="50"/>
      <c r="N405" s="10" t="str">
        <f>IF(TRIM(M405)="","",LOOKUP(M405,Datos!$L$8:$L$33,Datos!$J$8:$J$33))</f>
        <v/>
      </c>
      <c r="O405" s="10" t="str">
        <f>IF(TRIM(M405)="","",LOOKUP(M405, Datos!$L$8:$L$33,Datos!$K$8:$K$33))</f>
        <v/>
      </c>
      <c r="P405" s="14"/>
      <c r="Q405" s="15"/>
      <c r="R405" s="15"/>
      <c r="S405" s="16"/>
      <c r="T405" s="16"/>
      <c r="U405" s="62"/>
      <c r="V405" s="96"/>
      <c r="W405" s="96"/>
      <c r="X405" s="99"/>
      <c r="Y405" s="30" t="str">
        <f>IF(TRIM(L405)="","",IF(AND(P405="SI", G402="CUARTO NIVEL PHD"),1.5,IF(AND(P405="SI",G402="CUARTO NIVEL MAESTRIA"),1,0)))</f>
        <v/>
      </c>
    </row>
    <row r="406" spans="1:25" s="8" customFormat="1" ht="27.95" customHeight="1" thickBot="1" x14ac:dyDescent="0.3">
      <c r="A406" s="57"/>
      <c r="B406" s="60"/>
      <c r="C406" s="60"/>
      <c r="D406" s="60"/>
      <c r="E406" s="60"/>
      <c r="F406" s="60"/>
      <c r="G406" s="60"/>
      <c r="H406" s="60"/>
      <c r="I406" s="54"/>
      <c r="J406" s="54"/>
      <c r="K406" s="17"/>
      <c r="L406" s="17"/>
      <c r="M406" s="51"/>
      <c r="N406" s="18" t="str">
        <f>IF(TRIM(M406)="","",LOOKUP(M406,Datos!$L$8:$L$33,Datos!$J$8:$J$33))</f>
        <v/>
      </c>
      <c r="O406" s="18" t="str">
        <f>IF(TRIM(M406)="","",LOOKUP(M406, Datos!$L$8:$L$33,Datos!$K$8:$K$33))</f>
        <v/>
      </c>
      <c r="P406" s="19"/>
      <c r="Q406" s="20"/>
      <c r="R406" s="20"/>
      <c r="S406" s="18"/>
      <c r="T406" s="18"/>
      <c r="U406" s="63"/>
      <c r="V406" s="97"/>
      <c r="W406" s="97"/>
      <c r="X406" s="100"/>
      <c r="Y406" s="31" t="str">
        <f>IF(TRIM(L406)="","",IF(AND(P406="SI", G402="CUARTO NIVEL PHD"),1.5,IF(AND(P406="SI",G402="CUARTO NIVEL MAESTRIA"),1,0)))</f>
        <v/>
      </c>
    </row>
    <row r="407" spans="1:25" s="8" customFormat="1" ht="27.95" customHeight="1" x14ac:dyDescent="0.25">
      <c r="A407" s="55" t="s">
        <v>176</v>
      </c>
      <c r="B407" s="58"/>
      <c r="C407" s="58"/>
      <c r="D407" s="58"/>
      <c r="E407" s="58"/>
      <c r="F407" s="58"/>
      <c r="G407" s="58"/>
      <c r="H407" s="58"/>
      <c r="I407" s="42"/>
      <c r="J407" s="42"/>
      <c r="K407" s="3"/>
      <c r="L407" s="3"/>
      <c r="M407" s="48"/>
      <c r="N407" s="4"/>
      <c r="O407" s="4"/>
      <c r="P407" s="5"/>
      <c r="Q407" s="6"/>
      <c r="R407" s="6"/>
      <c r="S407" s="7"/>
      <c r="T407" s="7"/>
      <c r="U407" s="61">
        <f>SUM(T407:T411)</f>
        <v>0</v>
      </c>
      <c r="V407" s="95"/>
      <c r="W407" s="95"/>
      <c r="X407" s="98" t="e">
        <f>IF((SUMIF(Y407:Y411,"0",T407:T411)/SUM(T407:T411) &gt;0.5),"NO","SI")</f>
        <v>#DIV/0!</v>
      </c>
      <c r="Y407" s="29" t="str">
        <f>IF(TRIM(L407)="","",IF(AND(P407="SI", G407="CUARTO NIVEL PHD"),1.5,IF(AND(P407="SI",G407="CUARTO NIVEL MAESTRIA"),1,0)))</f>
        <v/>
      </c>
    </row>
    <row r="408" spans="1:25" s="8" customFormat="1" ht="27.95" customHeight="1" x14ac:dyDescent="0.25">
      <c r="A408" s="56"/>
      <c r="B408" s="59"/>
      <c r="C408" s="59"/>
      <c r="D408" s="59"/>
      <c r="E408" s="59"/>
      <c r="F408" s="59"/>
      <c r="G408" s="59"/>
      <c r="H408" s="59"/>
      <c r="I408" s="43"/>
      <c r="J408" s="43"/>
      <c r="K408" s="9"/>
      <c r="L408" s="9"/>
      <c r="M408" s="49"/>
      <c r="N408" s="10"/>
      <c r="O408" s="10"/>
      <c r="P408" s="11"/>
      <c r="Q408" s="12"/>
      <c r="R408" s="12"/>
      <c r="S408" s="10"/>
      <c r="T408" s="10"/>
      <c r="U408" s="62"/>
      <c r="V408" s="96"/>
      <c r="W408" s="96"/>
      <c r="X408" s="99"/>
      <c r="Y408" s="30" t="str">
        <f>IF(TRIM(L408)="","",IF(AND(P408="SI", G407="CUARTO NIVEL PHD"),1.5,IF(AND(P408="SI",G407="CUARTO NIVEL MAESTRIA"),1,0)))</f>
        <v/>
      </c>
    </row>
    <row r="409" spans="1:25" s="8" customFormat="1" ht="27.95" customHeight="1" x14ac:dyDescent="0.25">
      <c r="A409" s="56"/>
      <c r="B409" s="59"/>
      <c r="C409" s="59"/>
      <c r="D409" s="59"/>
      <c r="E409" s="59"/>
      <c r="F409" s="59"/>
      <c r="G409" s="59"/>
      <c r="H409" s="59"/>
      <c r="I409" s="43"/>
      <c r="J409" s="43"/>
      <c r="K409" s="13"/>
      <c r="L409" s="13"/>
      <c r="M409" s="50"/>
      <c r="N409" s="10"/>
      <c r="O409" s="10"/>
      <c r="P409" s="14"/>
      <c r="Q409" s="15"/>
      <c r="R409" s="15"/>
      <c r="S409" s="16"/>
      <c r="T409" s="16"/>
      <c r="U409" s="62"/>
      <c r="V409" s="96"/>
      <c r="W409" s="96"/>
      <c r="X409" s="99"/>
      <c r="Y409" s="30" t="str">
        <f>IF(TRIM(L409)="","",IF(AND(P409="SI", G407="CUARTO NIVEL PHD"),1.5,IF(AND(P409="SI",G407="CUARTO NIVEL MAESTRIA"),1,0)))</f>
        <v/>
      </c>
    </row>
    <row r="410" spans="1:25" s="8" customFormat="1" ht="27.95" customHeight="1" x14ac:dyDescent="0.25">
      <c r="A410" s="56"/>
      <c r="B410" s="59"/>
      <c r="C410" s="59"/>
      <c r="D410" s="59"/>
      <c r="E410" s="59"/>
      <c r="F410" s="59"/>
      <c r="G410" s="59"/>
      <c r="H410" s="59"/>
      <c r="I410" s="44"/>
      <c r="J410" s="43"/>
      <c r="K410" s="13"/>
      <c r="L410" s="13"/>
      <c r="M410" s="50"/>
      <c r="N410" s="10" t="str">
        <f>IF(TRIM(M410)="","",LOOKUP(M410,Datos!$L$8:$L$33,Datos!$J$8:$J$33))</f>
        <v/>
      </c>
      <c r="O410" s="10" t="str">
        <f>IF(TRIM(M410)="","",LOOKUP(M410, Datos!$L$8:$L$33,Datos!$K$8:$K$33))</f>
        <v/>
      </c>
      <c r="P410" s="14"/>
      <c r="Q410" s="15"/>
      <c r="R410" s="15"/>
      <c r="S410" s="16"/>
      <c r="T410" s="16"/>
      <c r="U410" s="62"/>
      <c r="V410" s="96"/>
      <c r="W410" s="96"/>
      <c r="X410" s="99"/>
      <c r="Y410" s="30" t="str">
        <f>IF(TRIM(L410)="","",IF(AND(P410="SI", G407="CUARTO NIVEL PHD"),1.5,IF(AND(P410="SI",G407="CUARTO NIVEL MAESTRIA"),1,0)))</f>
        <v/>
      </c>
    </row>
    <row r="411" spans="1:25" s="8" customFormat="1" ht="27.95" customHeight="1" thickBot="1" x14ac:dyDescent="0.3">
      <c r="A411" s="57"/>
      <c r="B411" s="60"/>
      <c r="C411" s="60"/>
      <c r="D411" s="60"/>
      <c r="E411" s="60"/>
      <c r="F411" s="60"/>
      <c r="G411" s="60"/>
      <c r="H411" s="60"/>
      <c r="I411" s="54"/>
      <c r="J411" s="54"/>
      <c r="K411" s="17"/>
      <c r="L411" s="17"/>
      <c r="M411" s="51"/>
      <c r="N411" s="18" t="str">
        <f>IF(TRIM(M411)="","",LOOKUP(M411,Datos!$L$8:$L$33,Datos!$J$8:$J$33))</f>
        <v/>
      </c>
      <c r="O411" s="18" t="str">
        <f>IF(TRIM(M411)="","",LOOKUP(M411, Datos!$L$8:$L$33,Datos!$K$8:$K$33))</f>
        <v/>
      </c>
      <c r="P411" s="19"/>
      <c r="Q411" s="20"/>
      <c r="R411" s="20"/>
      <c r="S411" s="18"/>
      <c r="T411" s="18"/>
      <c r="U411" s="63"/>
      <c r="V411" s="97"/>
      <c r="W411" s="97"/>
      <c r="X411" s="100"/>
      <c r="Y411" s="31" t="str">
        <f>IF(TRIM(L411)="","",IF(AND(P411="SI", G407="CUARTO NIVEL PHD"),1.5,IF(AND(P411="SI",G407="CUARTO NIVEL MAESTRIA"),1,0)))</f>
        <v/>
      </c>
    </row>
    <row r="412" spans="1:25" s="8" customFormat="1" ht="27.95" customHeight="1" x14ac:dyDescent="0.25">
      <c r="A412" s="55" t="s">
        <v>177</v>
      </c>
      <c r="B412" s="58"/>
      <c r="C412" s="58"/>
      <c r="D412" s="58"/>
      <c r="E412" s="58"/>
      <c r="F412" s="58"/>
      <c r="G412" s="58"/>
      <c r="H412" s="58"/>
      <c r="I412" s="42"/>
      <c r="J412" s="42"/>
      <c r="K412" s="3"/>
      <c r="L412" s="3"/>
      <c r="M412" s="48"/>
      <c r="N412" s="4"/>
      <c r="O412" s="4"/>
      <c r="P412" s="5"/>
      <c r="Q412" s="6"/>
      <c r="R412" s="6"/>
      <c r="S412" s="7"/>
      <c r="T412" s="7"/>
      <c r="U412" s="61">
        <f>SUM(T412:T416)</f>
        <v>0</v>
      </c>
      <c r="V412" s="95"/>
      <c r="W412" s="95"/>
      <c r="X412" s="98" t="e">
        <f>IF((SUMIF(Y412:Y416,"0",T412:T416)/SUM(T412:T416) &gt;0.5),"NO","SI")</f>
        <v>#DIV/0!</v>
      </c>
      <c r="Y412" s="29" t="str">
        <f>IF(TRIM(L412)="","",IF(AND(P412="SI", G412="CUARTO NIVEL PHD"),1.5,IF(AND(P412="SI",G412="CUARTO NIVEL MAESTRIA"),1,0)))</f>
        <v/>
      </c>
    </row>
    <row r="413" spans="1:25" s="8" customFormat="1" ht="27.95" customHeight="1" x14ac:dyDescent="0.25">
      <c r="A413" s="56"/>
      <c r="B413" s="59"/>
      <c r="C413" s="59"/>
      <c r="D413" s="59"/>
      <c r="E413" s="59"/>
      <c r="F413" s="59"/>
      <c r="G413" s="59"/>
      <c r="H413" s="59"/>
      <c r="I413" s="43"/>
      <c r="J413" s="43"/>
      <c r="K413" s="9"/>
      <c r="L413" s="9"/>
      <c r="M413" s="49"/>
      <c r="N413" s="10"/>
      <c r="O413" s="10"/>
      <c r="P413" s="11"/>
      <c r="Q413" s="12"/>
      <c r="R413" s="12"/>
      <c r="S413" s="10"/>
      <c r="T413" s="10"/>
      <c r="U413" s="62"/>
      <c r="V413" s="96"/>
      <c r="W413" s="96"/>
      <c r="X413" s="99"/>
      <c r="Y413" s="30" t="str">
        <f>IF(TRIM(L413)="","",IF(AND(P413="SI", G412="CUARTO NIVEL PHD"),1.5,IF(AND(P413="SI",G412="CUARTO NIVEL MAESTRIA"),1,0)))</f>
        <v/>
      </c>
    </row>
    <row r="414" spans="1:25" s="8" customFormat="1" ht="27.95" customHeight="1" x14ac:dyDescent="0.25">
      <c r="A414" s="56"/>
      <c r="B414" s="59"/>
      <c r="C414" s="59"/>
      <c r="D414" s="59"/>
      <c r="E414" s="59"/>
      <c r="F414" s="59"/>
      <c r="G414" s="59"/>
      <c r="H414" s="59"/>
      <c r="I414" s="43"/>
      <c r="J414" s="43"/>
      <c r="K414" s="13"/>
      <c r="L414" s="13"/>
      <c r="M414" s="50"/>
      <c r="N414" s="10"/>
      <c r="O414" s="10"/>
      <c r="P414" s="14"/>
      <c r="Q414" s="15"/>
      <c r="R414" s="15"/>
      <c r="S414" s="16"/>
      <c r="T414" s="16"/>
      <c r="U414" s="62"/>
      <c r="V414" s="96"/>
      <c r="W414" s="96"/>
      <c r="X414" s="99"/>
      <c r="Y414" s="30" t="str">
        <f>IF(TRIM(L414)="","",IF(AND(P414="SI", G412="CUARTO NIVEL PHD"),1.5,IF(AND(P414="SI",G412="CUARTO NIVEL MAESTRIA"),1,0)))</f>
        <v/>
      </c>
    </row>
    <row r="415" spans="1:25" s="8" customFormat="1" ht="27.95" customHeight="1" x14ac:dyDescent="0.25">
      <c r="A415" s="56"/>
      <c r="B415" s="59"/>
      <c r="C415" s="59"/>
      <c r="D415" s="59"/>
      <c r="E415" s="59"/>
      <c r="F415" s="59"/>
      <c r="G415" s="59"/>
      <c r="H415" s="59"/>
      <c r="I415" s="44"/>
      <c r="J415" s="43"/>
      <c r="K415" s="13"/>
      <c r="L415" s="13"/>
      <c r="M415" s="50"/>
      <c r="N415" s="10" t="str">
        <f>IF(TRIM(M415)="","",LOOKUP(M415,Datos!$L$8:$L$33,Datos!$J$8:$J$33))</f>
        <v/>
      </c>
      <c r="O415" s="10" t="str">
        <f>IF(TRIM(M415)="","",LOOKUP(M415, Datos!$L$8:$L$33,Datos!$K$8:$K$33))</f>
        <v/>
      </c>
      <c r="P415" s="14"/>
      <c r="Q415" s="15"/>
      <c r="R415" s="15"/>
      <c r="S415" s="16"/>
      <c r="T415" s="16"/>
      <c r="U415" s="62"/>
      <c r="V415" s="96"/>
      <c r="W415" s="96"/>
      <c r="X415" s="99"/>
      <c r="Y415" s="30" t="str">
        <f>IF(TRIM(L415)="","",IF(AND(P415="SI", G412="CUARTO NIVEL PHD"),1.5,IF(AND(P415="SI",G412="CUARTO NIVEL MAESTRIA"),1,0)))</f>
        <v/>
      </c>
    </row>
    <row r="416" spans="1:25" s="8" customFormat="1" ht="27.95" customHeight="1" thickBot="1" x14ac:dyDescent="0.3">
      <c r="A416" s="57"/>
      <c r="B416" s="60"/>
      <c r="C416" s="60"/>
      <c r="D416" s="60"/>
      <c r="E416" s="60"/>
      <c r="F416" s="60"/>
      <c r="G416" s="60"/>
      <c r="H416" s="60"/>
      <c r="I416" s="54"/>
      <c r="J416" s="54"/>
      <c r="K416" s="17"/>
      <c r="L416" s="17"/>
      <c r="M416" s="51"/>
      <c r="N416" s="18" t="str">
        <f>IF(TRIM(M416)="","",LOOKUP(M416,Datos!$L$8:$L$33,Datos!$J$8:$J$33))</f>
        <v/>
      </c>
      <c r="O416" s="18" t="str">
        <f>IF(TRIM(M416)="","",LOOKUP(M416, Datos!$L$8:$L$33,Datos!$K$8:$K$33))</f>
        <v/>
      </c>
      <c r="P416" s="19"/>
      <c r="Q416" s="20"/>
      <c r="R416" s="20"/>
      <c r="S416" s="18"/>
      <c r="T416" s="18"/>
      <c r="U416" s="63"/>
      <c r="V416" s="97"/>
      <c r="W416" s="97"/>
      <c r="X416" s="100"/>
      <c r="Y416" s="31" t="str">
        <f>IF(TRIM(L416)="","",IF(AND(P416="SI", G412="CUARTO NIVEL PHD"),1.5,IF(AND(P416="SI",G412="CUARTO NIVEL MAESTRIA"),1,0)))</f>
        <v/>
      </c>
    </row>
    <row r="417" spans="1:25" s="8" customFormat="1" ht="27.95" customHeight="1" x14ac:dyDescent="0.25">
      <c r="A417" s="55" t="s">
        <v>178</v>
      </c>
      <c r="B417" s="58"/>
      <c r="C417" s="58"/>
      <c r="D417" s="58"/>
      <c r="E417" s="58"/>
      <c r="F417" s="58"/>
      <c r="G417" s="58"/>
      <c r="H417" s="58"/>
      <c r="I417" s="42"/>
      <c r="J417" s="42"/>
      <c r="K417" s="3"/>
      <c r="L417" s="3"/>
      <c r="M417" s="48"/>
      <c r="N417" s="4"/>
      <c r="O417" s="4"/>
      <c r="P417" s="5"/>
      <c r="Q417" s="6"/>
      <c r="R417" s="6"/>
      <c r="S417" s="7"/>
      <c r="T417" s="7"/>
      <c r="U417" s="61">
        <f>SUM(T417:T421)</f>
        <v>0</v>
      </c>
      <c r="V417" s="95"/>
      <c r="W417" s="95"/>
      <c r="X417" s="98" t="e">
        <f>IF((SUMIF(Y417:Y421,"0",T417:T421)/SUM(T417:T421) &gt;0.5),"NO","SI")</f>
        <v>#DIV/0!</v>
      </c>
      <c r="Y417" s="29" t="str">
        <f>IF(TRIM(L417)="","",IF(AND(P417="SI", G417="CUARTO NIVEL PHD"),1.5,IF(AND(P417="SI",G417="CUARTO NIVEL MAESTRIA"),1,0)))</f>
        <v/>
      </c>
    </row>
    <row r="418" spans="1:25" s="8" customFormat="1" ht="27.95" customHeight="1" x14ac:dyDescent="0.25">
      <c r="A418" s="56"/>
      <c r="B418" s="59"/>
      <c r="C418" s="59"/>
      <c r="D418" s="59"/>
      <c r="E418" s="59"/>
      <c r="F418" s="59"/>
      <c r="G418" s="59"/>
      <c r="H418" s="59"/>
      <c r="I418" s="43"/>
      <c r="J418" s="43"/>
      <c r="K418" s="9"/>
      <c r="L418" s="9"/>
      <c r="M418" s="49"/>
      <c r="N418" s="10"/>
      <c r="O418" s="10"/>
      <c r="P418" s="11"/>
      <c r="Q418" s="12"/>
      <c r="R418" s="12"/>
      <c r="S418" s="10"/>
      <c r="T418" s="10"/>
      <c r="U418" s="62"/>
      <c r="V418" s="96"/>
      <c r="W418" s="96"/>
      <c r="X418" s="99"/>
      <c r="Y418" s="30" t="str">
        <f>IF(TRIM(L418)="","",IF(AND(P418="SI", G417="CUARTO NIVEL PHD"),1.5,IF(AND(P418="SI",G417="CUARTO NIVEL MAESTRIA"),1,0)))</f>
        <v/>
      </c>
    </row>
    <row r="419" spans="1:25" s="8" customFormat="1" ht="27.95" customHeight="1" x14ac:dyDescent="0.25">
      <c r="A419" s="56"/>
      <c r="B419" s="59"/>
      <c r="C419" s="59"/>
      <c r="D419" s="59"/>
      <c r="E419" s="59"/>
      <c r="F419" s="59"/>
      <c r="G419" s="59"/>
      <c r="H419" s="59"/>
      <c r="I419" s="43"/>
      <c r="J419" s="43"/>
      <c r="K419" s="13"/>
      <c r="L419" s="13"/>
      <c r="M419" s="50"/>
      <c r="N419" s="10"/>
      <c r="O419" s="10"/>
      <c r="P419" s="14"/>
      <c r="Q419" s="15"/>
      <c r="R419" s="15"/>
      <c r="S419" s="16"/>
      <c r="T419" s="16"/>
      <c r="U419" s="62"/>
      <c r="V419" s="96"/>
      <c r="W419" s="96"/>
      <c r="X419" s="99"/>
      <c r="Y419" s="30" t="str">
        <f>IF(TRIM(L419)="","",IF(AND(P419="SI", G417="CUARTO NIVEL PHD"),1.5,IF(AND(P419="SI",G417="CUARTO NIVEL MAESTRIA"),1,0)))</f>
        <v/>
      </c>
    </row>
    <row r="420" spans="1:25" s="8" customFormat="1" ht="27.95" customHeight="1" x14ac:dyDescent="0.25">
      <c r="A420" s="56"/>
      <c r="B420" s="59"/>
      <c r="C420" s="59"/>
      <c r="D420" s="59"/>
      <c r="E420" s="59"/>
      <c r="F420" s="59"/>
      <c r="G420" s="59"/>
      <c r="H420" s="59"/>
      <c r="I420" s="44"/>
      <c r="J420" s="43"/>
      <c r="K420" s="13"/>
      <c r="L420" s="13"/>
      <c r="M420" s="50"/>
      <c r="N420" s="10" t="str">
        <f>IF(TRIM(M420)="","",LOOKUP(M420,Datos!$L$8:$L$33,Datos!$J$8:$J$33))</f>
        <v/>
      </c>
      <c r="O420" s="10" t="str">
        <f>IF(TRIM(M420)="","",LOOKUP(M420, Datos!$L$8:$L$33,Datos!$K$8:$K$33))</f>
        <v/>
      </c>
      <c r="P420" s="14"/>
      <c r="Q420" s="15"/>
      <c r="R420" s="15"/>
      <c r="S420" s="16"/>
      <c r="T420" s="16"/>
      <c r="U420" s="62"/>
      <c r="V420" s="96"/>
      <c r="W420" s="96"/>
      <c r="X420" s="99"/>
      <c r="Y420" s="30" t="str">
        <f>IF(TRIM(L420)="","",IF(AND(P420="SI", G417="CUARTO NIVEL PHD"),1.5,IF(AND(P420="SI",G417="CUARTO NIVEL MAESTRIA"),1,0)))</f>
        <v/>
      </c>
    </row>
    <row r="421" spans="1:25" s="8" customFormat="1" ht="27.95" customHeight="1" thickBot="1" x14ac:dyDescent="0.3">
      <c r="A421" s="57"/>
      <c r="B421" s="60"/>
      <c r="C421" s="60"/>
      <c r="D421" s="60"/>
      <c r="E421" s="60"/>
      <c r="F421" s="60"/>
      <c r="G421" s="60"/>
      <c r="H421" s="60"/>
      <c r="I421" s="54"/>
      <c r="J421" s="54"/>
      <c r="K421" s="17"/>
      <c r="L421" s="17"/>
      <c r="M421" s="51"/>
      <c r="N421" s="18" t="str">
        <f>IF(TRIM(M421)="","",LOOKUP(M421,Datos!$L$8:$L$33,Datos!$J$8:$J$33))</f>
        <v/>
      </c>
      <c r="O421" s="18" t="str">
        <f>IF(TRIM(M421)="","",LOOKUP(M421, Datos!$L$8:$L$33,Datos!$K$8:$K$33))</f>
        <v/>
      </c>
      <c r="P421" s="19"/>
      <c r="Q421" s="20"/>
      <c r="R421" s="20"/>
      <c r="S421" s="18"/>
      <c r="T421" s="18"/>
      <c r="U421" s="63"/>
      <c r="V421" s="97"/>
      <c r="W421" s="97"/>
      <c r="X421" s="100"/>
      <c r="Y421" s="31" t="str">
        <f>IF(TRIM(L421)="","",IF(AND(P421="SI", G417="CUARTO NIVEL PHD"),1.5,IF(AND(P421="SI",G417="CUARTO NIVEL MAESTRIA"),1,0)))</f>
        <v/>
      </c>
    </row>
    <row r="422" spans="1:25" s="8" customFormat="1" ht="27.95" customHeight="1" x14ac:dyDescent="0.25">
      <c r="A422" s="55" t="s">
        <v>179</v>
      </c>
      <c r="B422" s="58"/>
      <c r="C422" s="58"/>
      <c r="D422" s="58"/>
      <c r="E422" s="58"/>
      <c r="F422" s="58"/>
      <c r="G422" s="58"/>
      <c r="H422" s="58"/>
      <c r="I422" s="42"/>
      <c r="J422" s="42"/>
      <c r="K422" s="3"/>
      <c r="L422" s="3"/>
      <c r="M422" s="48"/>
      <c r="N422" s="4"/>
      <c r="O422" s="4"/>
      <c r="P422" s="5"/>
      <c r="Q422" s="6"/>
      <c r="R422" s="6"/>
      <c r="S422" s="7"/>
      <c r="T422" s="7"/>
      <c r="U422" s="61">
        <f>SUM(T422:T426)</f>
        <v>0</v>
      </c>
      <c r="V422" s="95"/>
      <c r="W422" s="95"/>
      <c r="X422" s="98" t="e">
        <f>IF((SUMIF(Y422:Y426,"0",T422:T426)/SUM(T422:T426) &gt;0.5),"NO","SI")</f>
        <v>#DIV/0!</v>
      </c>
      <c r="Y422" s="29" t="str">
        <f>IF(TRIM(L422)="","",IF(AND(P422="SI", G422="CUARTO NIVEL PHD"),1.5,IF(AND(P422="SI",G422="CUARTO NIVEL MAESTRIA"),1,0)))</f>
        <v/>
      </c>
    </row>
    <row r="423" spans="1:25" s="8" customFormat="1" ht="27.95" customHeight="1" x14ac:dyDescent="0.25">
      <c r="A423" s="56"/>
      <c r="B423" s="59"/>
      <c r="C423" s="59"/>
      <c r="D423" s="59"/>
      <c r="E423" s="59"/>
      <c r="F423" s="59"/>
      <c r="G423" s="59"/>
      <c r="H423" s="59"/>
      <c r="I423" s="43"/>
      <c r="J423" s="43"/>
      <c r="K423" s="9"/>
      <c r="L423" s="9"/>
      <c r="M423" s="49"/>
      <c r="N423" s="10"/>
      <c r="O423" s="10"/>
      <c r="P423" s="11"/>
      <c r="Q423" s="12"/>
      <c r="R423" s="12"/>
      <c r="S423" s="10"/>
      <c r="T423" s="10"/>
      <c r="U423" s="62"/>
      <c r="V423" s="96"/>
      <c r="W423" s="96"/>
      <c r="X423" s="99"/>
      <c r="Y423" s="30" t="str">
        <f>IF(TRIM(L423)="","",IF(AND(P423="SI", G422="CUARTO NIVEL PHD"),1.5,IF(AND(P423="SI",G422="CUARTO NIVEL MAESTRIA"),1,0)))</f>
        <v/>
      </c>
    </row>
    <row r="424" spans="1:25" s="8" customFormat="1" ht="27.95" customHeight="1" x14ac:dyDescent="0.25">
      <c r="A424" s="56"/>
      <c r="B424" s="59"/>
      <c r="C424" s="59"/>
      <c r="D424" s="59"/>
      <c r="E424" s="59"/>
      <c r="F424" s="59"/>
      <c r="G424" s="59"/>
      <c r="H424" s="59"/>
      <c r="I424" s="43"/>
      <c r="J424" s="43"/>
      <c r="K424" s="13"/>
      <c r="L424" s="13"/>
      <c r="M424" s="50"/>
      <c r="N424" s="10"/>
      <c r="O424" s="10"/>
      <c r="P424" s="14"/>
      <c r="Q424" s="15"/>
      <c r="R424" s="15"/>
      <c r="S424" s="16"/>
      <c r="T424" s="16"/>
      <c r="U424" s="62"/>
      <c r="V424" s="96"/>
      <c r="W424" s="96"/>
      <c r="X424" s="99"/>
      <c r="Y424" s="30" t="str">
        <f>IF(TRIM(L424)="","",IF(AND(P424="SI", G422="CUARTO NIVEL PHD"),1.5,IF(AND(P424="SI",G422="CUARTO NIVEL MAESTRIA"),1,0)))</f>
        <v/>
      </c>
    </row>
    <row r="425" spans="1:25" s="8" customFormat="1" ht="27.95" customHeight="1" x14ac:dyDescent="0.25">
      <c r="A425" s="56"/>
      <c r="B425" s="59"/>
      <c r="C425" s="59"/>
      <c r="D425" s="59"/>
      <c r="E425" s="59"/>
      <c r="F425" s="59"/>
      <c r="G425" s="59"/>
      <c r="H425" s="59"/>
      <c r="I425" s="44"/>
      <c r="J425" s="43"/>
      <c r="K425" s="13"/>
      <c r="L425" s="13"/>
      <c r="M425" s="50"/>
      <c r="N425" s="10" t="str">
        <f>IF(TRIM(M425)="","",LOOKUP(M425,Datos!$L$8:$L$33,Datos!$J$8:$J$33))</f>
        <v/>
      </c>
      <c r="O425" s="10" t="str">
        <f>IF(TRIM(M425)="","",LOOKUP(M425, Datos!$L$8:$L$33,Datos!$K$8:$K$33))</f>
        <v/>
      </c>
      <c r="P425" s="14"/>
      <c r="Q425" s="15"/>
      <c r="R425" s="15"/>
      <c r="S425" s="16"/>
      <c r="T425" s="16"/>
      <c r="U425" s="62"/>
      <c r="V425" s="96"/>
      <c r="W425" s="96"/>
      <c r="X425" s="99"/>
      <c r="Y425" s="30" t="str">
        <f>IF(TRIM(L425)="","",IF(AND(P425="SI", G422="CUARTO NIVEL PHD"),1.5,IF(AND(P425="SI",G422="CUARTO NIVEL MAESTRIA"),1,0)))</f>
        <v/>
      </c>
    </row>
    <row r="426" spans="1:25" s="8" customFormat="1" ht="27.95" customHeight="1" thickBot="1" x14ac:dyDescent="0.3">
      <c r="A426" s="57"/>
      <c r="B426" s="60"/>
      <c r="C426" s="60"/>
      <c r="D426" s="60"/>
      <c r="E426" s="60"/>
      <c r="F426" s="60"/>
      <c r="G426" s="60"/>
      <c r="H426" s="60"/>
      <c r="I426" s="54"/>
      <c r="J426" s="54"/>
      <c r="K426" s="17"/>
      <c r="L426" s="17"/>
      <c r="M426" s="51"/>
      <c r="N426" s="18" t="str">
        <f>IF(TRIM(M426)="","",LOOKUP(M426,Datos!$L$8:$L$33,Datos!$J$8:$J$33))</f>
        <v/>
      </c>
      <c r="O426" s="18" t="str">
        <f>IF(TRIM(M426)="","",LOOKUP(M426, Datos!$L$8:$L$33,Datos!$K$8:$K$33))</f>
        <v/>
      </c>
      <c r="P426" s="19"/>
      <c r="Q426" s="20"/>
      <c r="R426" s="20"/>
      <c r="S426" s="18"/>
      <c r="T426" s="18"/>
      <c r="U426" s="63"/>
      <c r="V426" s="97"/>
      <c r="W426" s="97"/>
      <c r="X426" s="100"/>
      <c r="Y426" s="31" t="str">
        <f>IF(TRIM(L426)="","",IF(AND(P426="SI", G422="CUARTO NIVEL PHD"),1.5,IF(AND(P426="SI",G422="CUARTO NIVEL MAESTRIA"),1,0)))</f>
        <v/>
      </c>
    </row>
    <row r="427" spans="1:25" s="8" customFormat="1" ht="27.95" customHeight="1" x14ac:dyDescent="0.25">
      <c r="A427" s="55" t="s">
        <v>180</v>
      </c>
      <c r="B427" s="58"/>
      <c r="C427" s="58"/>
      <c r="D427" s="58"/>
      <c r="E427" s="58"/>
      <c r="F427" s="58"/>
      <c r="G427" s="58"/>
      <c r="H427" s="58"/>
      <c r="I427" s="42"/>
      <c r="J427" s="42"/>
      <c r="K427" s="3"/>
      <c r="L427" s="3"/>
      <c r="M427" s="48"/>
      <c r="N427" s="4"/>
      <c r="O427" s="4"/>
      <c r="P427" s="5"/>
      <c r="Q427" s="6"/>
      <c r="R427" s="6"/>
      <c r="S427" s="7"/>
      <c r="T427" s="7"/>
      <c r="U427" s="61">
        <f>SUM(T427:T431)</f>
        <v>0</v>
      </c>
      <c r="V427" s="95"/>
      <c r="W427" s="95"/>
      <c r="X427" s="98" t="e">
        <f>IF((SUMIF(Y427:Y431,"0",T427:T431)/SUM(T427:T431) &gt;0.5),"NO","SI")</f>
        <v>#DIV/0!</v>
      </c>
      <c r="Y427" s="29" t="str">
        <f>IF(TRIM(L427)="","",IF(AND(P427="SI", G427="CUARTO NIVEL PHD"),1.5,IF(AND(P427="SI",G427="CUARTO NIVEL MAESTRIA"),1,0)))</f>
        <v/>
      </c>
    </row>
    <row r="428" spans="1:25" s="8" customFormat="1" ht="27.95" customHeight="1" x14ac:dyDescent="0.25">
      <c r="A428" s="56"/>
      <c r="B428" s="59"/>
      <c r="C428" s="59"/>
      <c r="D428" s="59"/>
      <c r="E428" s="59"/>
      <c r="F428" s="59"/>
      <c r="G428" s="59"/>
      <c r="H428" s="59"/>
      <c r="I428" s="43"/>
      <c r="J428" s="43"/>
      <c r="K428" s="9"/>
      <c r="L428" s="9"/>
      <c r="M428" s="49"/>
      <c r="N428" s="10"/>
      <c r="O428" s="10"/>
      <c r="P428" s="11"/>
      <c r="Q428" s="12"/>
      <c r="R428" s="12"/>
      <c r="S428" s="10"/>
      <c r="T428" s="10"/>
      <c r="U428" s="62"/>
      <c r="V428" s="96"/>
      <c r="W428" s="96"/>
      <c r="X428" s="99"/>
      <c r="Y428" s="30" t="str">
        <f>IF(TRIM(L428)="","",IF(AND(P428="SI", G427="CUARTO NIVEL PHD"),1.5,IF(AND(P428="SI",G427="CUARTO NIVEL MAESTRIA"),1,0)))</f>
        <v/>
      </c>
    </row>
    <row r="429" spans="1:25" s="8" customFormat="1" ht="27.95" customHeight="1" x14ac:dyDescent="0.25">
      <c r="A429" s="56"/>
      <c r="B429" s="59"/>
      <c r="C429" s="59"/>
      <c r="D429" s="59"/>
      <c r="E429" s="59"/>
      <c r="F429" s="59"/>
      <c r="G429" s="59"/>
      <c r="H429" s="59"/>
      <c r="I429" s="43"/>
      <c r="J429" s="43"/>
      <c r="K429" s="13"/>
      <c r="L429" s="13"/>
      <c r="M429" s="50"/>
      <c r="N429" s="10"/>
      <c r="O429" s="10"/>
      <c r="P429" s="14"/>
      <c r="Q429" s="15"/>
      <c r="R429" s="15"/>
      <c r="S429" s="16"/>
      <c r="T429" s="16"/>
      <c r="U429" s="62"/>
      <c r="V429" s="96"/>
      <c r="W429" s="96"/>
      <c r="X429" s="99"/>
      <c r="Y429" s="30" t="str">
        <f>IF(TRIM(L429)="","",IF(AND(P429="SI", G427="CUARTO NIVEL PHD"),1.5,IF(AND(P429="SI",G427="CUARTO NIVEL MAESTRIA"),1,0)))</f>
        <v/>
      </c>
    </row>
    <row r="430" spans="1:25" s="8" customFormat="1" ht="27.95" customHeight="1" x14ac:dyDescent="0.25">
      <c r="A430" s="56"/>
      <c r="B430" s="59"/>
      <c r="C430" s="59"/>
      <c r="D430" s="59"/>
      <c r="E430" s="59"/>
      <c r="F430" s="59"/>
      <c r="G430" s="59"/>
      <c r="H430" s="59"/>
      <c r="I430" s="44"/>
      <c r="J430" s="43"/>
      <c r="K430" s="13"/>
      <c r="L430" s="13"/>
      <c r="M430" s="50"/>
      <c r="N430" s="10" t="str">
        <f>IF(TRIM(M430)="","",LOOKUP(M430,Datos!$L$8:$L$33,Datos!$J$8:$J$33))</f>
        <v/>
      </c>
      <c r="O430" s="10" t="str">
        <f>IF(TRIM(M430)="","",LOOKUP(M430, Datos!$L$8:$L$33,Datos!$K$8:$K$33))</f>
        <v/>
      </c>
      <c r="P430" s="14"/>
      <c r="Q430" s="15"/>
      <c r="R430" s="15"/>
      <c r="S430" s="16"/>
      <c r="T430" s="16"/>
      <c r="U430" s="62"/>
      <c r="V430" s="96"/>
      <c r="W430" s="96"/>
      <c r="X430" s="99"/>
      <c r="Y430" s="30" t="str">
        <f>IF(TRIM(L430)="","",IF(AND(P430="SI", G427="CUARTO NIVEL PHD"),1.5,IF(AND(P430="SI",G427="CUARTO NIVEL MAESTRIA"),1,0)))</f>
        <v/>
      </c>
    </row>
    <row r="431" spans="1:25" s="8" customFormat="1" ht="27.95" customHeight="1" thickBot="1" x14ac:dyDescent="0.3">
      <c r="A431" s="57"/>
      <c r="B431" s="60"/>
      <c r="C431" s="60"/>
      <c r="D431" s="60"/>
      <c r="E431" s="60"/>
      <c r="F431" s="60"/>
      <c r="G431" s="60"/>
      <c r="H431" s="60"/>
      <c r="I431" s="54"/>
      <c r="J431" s="54"/>
      <c r="K431" s="17"/>
      <c r="L431" s="17"/>
      <c r="M431" s="51"/>
      <c r="N431" s="18" t="str">
        <f>IF(TRIM(M431)="","",LOOKUP(M431,Datos!$L$8:$L$33,Datos!$J$8:$J$33))</f>
        <v/>
      </c>
      <c r="O431" s="18" t="str">
        <f>IF(TRIM(M431)="","",LOOKUP(M431, Datos!$L$8:$L$33,Datos!$K$8:$K$33))</f>
        <v/>
      </c>
      <c r="P431" s="19"/>
      <c r="Q431" s="20"/>
      <c r="R431" s="20"/>
      <c r="S431" s="18"/>
      <c r="T431" s="18"/>
      <c r="U431" s="63"/>
      <c r="V431" s="97"/>
      <c r="W431" s="97"/>
      <c r="X431" s="100"/>
      <c r="Y431" s="31" t="str">
        <f>IF(TRIM(L431)="","",IF(AND(P431="SI", G427="CUARTO NIVEL PHD"),1.5,IF(AND(P431="SI",G427="CUARTO NIVEL MAESTRIA"),1,0)))</f>
        <v/>
      </c>
    </row>
    <row r="432" spans="1:25" s="8" customFormat="1" ht="27.95" customHeight="1" x14ac:dyDescent="0.25">
      <c r="A432" s="55" t="s">
        <v>181</v>
      </c>
      <c r="B432" s="58"/>
      <c r="C432" s="58"/>
      <c r="D432" s="58"/>
      <c r="E432" s="58"/>
      <c r="F432" s="58"/>
      <c r="G432" s="58"/>
      <c r="H432" s="58"/>
      <c r="I432" s="42"/>
      <c r="J432" s="42"/>
      <c r="K432" s="3"/>
      <c r="L432" s="3"/>
      <c r="M432" s="48"/>
      <c r="N432" s="4"/>
      <c r="O432" s="4"/>
      <c r="P432" s="5"/>
      <c r="Q432" s="6"/>
      <c r="R432" s="6"/>
      <c r="S432" s="7"/>
      <c r="T432" s="7"/>
      <c r="U432" s="61">
        <f>SUM(T432:T436)</f>
        <v>0</v>
      </c>
      <c r="V432" s="95"/>
      <c r="W432" s="95"/>
      <c r="X432" s="98" t="e">
        <f>IF((SUMIF(Y432:Y436,"0",T432:T436)/SUM(T432:T436) &gt;0.5),"NO","SI")</f>
        <v>#DIV/0!</v>
      </c>
      <c r="Y432" s="29" t="str">
        <f>IF(TRIM(L432)="","",IF(AND(P432="SI", G432="CUARTO NIVEL PHD"),1.5,IF(AND(P432="SI",G432="CUARTO NIVEL MAESTRIA"),1,0)))</f>
        <v/>
      </c>
    </row>
    <row r="433" spans="1:25" s="8" customFormat="1" ht="27.95" customHeight="1" x14ac:dyDescent="0.25">
      <c r="A433" s="56"/>
      <c r="B433" s="59"/>
      <c r="C433" s="59"/>
      <c r="D433" s="59"/>
      <c r="E433" s="59"/>
      <c r="F433" s="59"/>
      <c r="G433" s="59"/>
      <c r="H433" s="59"/>
      <c r="I433" s="43"/>
      <c r="J433" s="43"/>
      <c r="K433" s="9"/>
      <c r="L433" s="9"/>
      <c r="M433" s="49"/>
      <c r="N433" s="10"/>
      <c r="O433" s="10"/>
      <c r="P433" s="11"/>
      <c r="Q433" s="12"/>
      <c r="R433" s="12"/>
      <c r="S433" s="10"/>
      <c r="T433" s="10"/>
      <c r="U433" s="62"/>
      <c r="V433" s="96"/>
      <c r="W433" s="96"/>
      <c r="X433" s="99"/>
      <c r="Y433" s="30" t="str">
        <f>IF(TRIM(L433)="","",IF(AND(P433="SI", G432="CUARTO NIVEL PHD"),1.5,IF(AND(P433="SI",G432="CUARTO NIVEL MAESTRIA"),1,0)))</f>
        <v/>
      </c>
    </row>
    <row r="434" spans="1:25" s="8" customFormat="1" ht="27.95" customHeight="1" x14ac:dyDescent="0.25">
      <c r="A434" s="56"/>
      <c r="B434" s="59"/>
      <c r="C434" s="59"/>
      <c r="D434" s="59"/>
      <c r="E434" s="59"/>
      <c r="F434" s="59"/>
      <c r="G434" s="59"/>
      <c r="H434" s="59"/>
      <c r="I434" s="43"/>
      <c r="J434" s="43"/>
      <c r="K434" s="13"/>
      <c r="L434" s="13"/>
      <c r="M434" s="50"/>
      <c r="N434" s="10"/>
      <c r="O434" s="10"/>
      <c r="P434" s="14"/>
      <c r="Q434" s="15"/>
      <c r="R434" s="15"/>
      <c r="S434" s="16"/>
      <c r="T434" s="16"/>
      <c r="U434" s="62"/>
      <c r="V434" s="96"/>
      <c r="W434" s="96"/>
      <c r="X434" s="99"/>
      <c r="Y434" s="30" t="str">
        <f>IF(TRIM(L434)="","",IF(AND(P434="SI", G432="CUARTO NIVEL PHD"),1.5,IF(AND(P434="SI",G432="CUARTO NIVEL MAESTRIA"),1,0)))</f>
        <v/>
      </c>
    </row>
    <row r="435" spans="1:25" s="8" customFormat="1" ht="27.95" customHeight="1" x14ac:dyDescent="0.25">
      <c r="A435" s="56"/>
      <c r="B435" s="59"/>
      <c r="C435" s="59"/>
      <c r="D435" s="59"/>
      <c r="E435" s="59"/>
      <c r="F435" s="59"/>
      <c r="G435" s="59"/>
      <c r="H435" s="59"/>
      <c r="I435" s="44"/>
      <c r="J435" s="43"/>
      <c r="K435" s="13"/>
      <c r="L435" s="13"/>
      <c r="M435" s="50"/>
      <c r="N435" s="10" t="str">
        <f>IF(TRIM(M435)="","",LOOKUP(M435,Datos!$L$8:$L$33,Datos!$J$8:$J$33))</f>
        <v/>
      </c>
      <c r="O435" s="10" t="str">
        <f>IF(TRIM(M435)="","",LOOKUP(M435, Datos!$L$8:$L$33,Datos!$K$8:$K$33))</f>
        <v/>
      </c>
      <c r="P435" s="14"/>
      <c r="Q435" s="15"/>
      <c r="R435" s="15"/>
      <c r="S435" s="16"/>
      <c r="T435" s="16"/>
      <c r="U435" s="62"/>
      <c r="V435" s="96"/>
      <c r="W435" s="96"/>
      <c r="X435" s="99"/>
      <c r="Y435" s="30" t="str">
        <f>IF(TRIM(L435)="","",IF(AND(P435="SI", G432="CUARTO NIVEL PHD"),1.5,IF(AND(P435="SI",G432="CUARTO NIVEL MAESTRIA"),1,0)))</f>
        <v/>
      </c>
    </row>
    <row r="436" spans="1:25" s="8" customFormat="1" ht="27.95" customHeight="1" thickBot="1" x14ac:dyDescent="0.3">
      <c r="A436" s="57"/>
      <c r="B436" s="60"/>
      <c r="C436" s="60"/>
      <c r="D436" s="60"/>
      <c r="E436" s="60"/>
      <c r="F436" s="60"/>
      <c r="G436" s="60"/>
      <c r="H436" s="60"/>
      <c r="I436" s="54"/>
      <c r="J436" s="54"/>
      <c r="K436" s="17"/>
      <c r="L436" s="17"/>
      <c r="M436" s="51"/>
      <c r="N436" s="18" t="str">
        <f>IF(TRIM(M436)="","",LOOKUP(M436,Datos!$L$8:$L$33,Datos!$J$8:$J$33))</f>
        <v/>
      </c>
      <c r="O436" s="18" t="str">
        <f>IF(TRIM(M436)="","",LOOKUP(M436, Datos!$L$8:$L$33,Datos!$K$8:$K$33))</f>
        <v/>
      </c>
      <c r="P436" s="19"/>
      <c r="Q436" s="20"/>
      <c r="R436" s="20"/>
      <c r="S436" s="18"/>
      <c r="T436" s="18"/>
      <c r="U436" s="63"/>
      <c r="V436" s="97"/>
      <c r="W436" s="97"/>
      <c r="X436" s="100"/>
      <c r="Y436" s="31" t="str">
        <f>IF(TRIM(L436)="","",IF(AND(P436="SI", G432="CUARTO NIVEL PHD"),1.5,IF(AND(P436="SI",G432="CUARTO NIVEL MAESTRIA"),1,0)))</f>
        <v/>
      </c>
    </row>
    <row r="437" spans="1:25" s="8" customFormat="1" ht="27.95" customHeight="1" x14ac:dyDescent="0.25">
      <c r="A437" s="55" t="s">
        <v>182</v>
      </c>
      <c r="B437" s="58"/>
      <c r="C437" s="58"/>
      <c r="D437" s="58"/>
      <c r="E437" s="58"/>
      <c r="F437" s="58"/>
      <c r="G437" s="58"/>
      <c r="H437" s="58"/>
      <c r="I437" s="42"/>
      <c r="J437" s="42"/>
      <c r="K437" s="3"/>
      <c r="L437" s="3"/>
      <c r="M437" s="48"/>
      <c r="N437" s="4"/>
      <c r="O437" s="4"/>
      <c r="P437" s="5"/>
      <c r="Q437" s="6"/>
      <c r="R437" s="6"/>
      <c r="S437" s="7"/>
      <c r="T437" s="7"/>
      <c r="U437" s="61">
        <f>SUM(T437:T441)</f>
        <v>0</v>
      </c>
      <c r="V437" s="95"/>
      <c r="W437" s="95"/>
      <c r="X437" s="98" t="e">
        <f>IF((SUMIF(Y437:Y441,"0",T437:T441)/SUM(T437:T441) &gt;0.5),"NO","SI")</f>
        <v>#DIV/0!</v>
      </c>
      <c r="Y437" s="29" t="str">
        <f>IF(TRIM(L437)="","",IF(AND(P437="SI", G437="CUARTO NIVEL PHD"),1.5,IF(AND(P437="SI",G437="CUARTO NIVEL MAESTRIA"),1,0)))</f>
        <v/>
      </c>
    </row>
    <row r="438" spans="1:25" s="8" customFormat="1" ht="27.95" customHeight="1" x14ac:dyDescent="0.25">
      <c r="A438" s="56"/>
      <c r="B438" s="59"/>
      <c r="C438" s="59"/>
      <c r="D438" s="59"/>
      <c r="E438" s="59"/>
      <c r="F438" s="59"/>
      <c r="G438" s="59"/>
      <c r="H438" s="59"/>
      <c r="I438" s="43"/>
      <c r="J438" s="43"/>
      <c r="K438" s="9"/>
      <c r="L438" s="9"/>
      <c r="M438" s="49"/>
      <c r="N438" s="10"/>
      <c r="O438" s="10"/>
      <c r="P438" s="11"/>
      <c r="Q438" s="12"/>
      <c r="R438" s="12"/>
      <c r="S438" s="10"/>
      <c r="T438" s="10"/>
      <c r="U438" s="62"/>
      <c r="V438" s="96"/>
      <c r="W438" s="96"/>
      <c r="X438" s="99"/>
      <c r="Y438" s="30" t="str">
        <f>IF(TRIM(L438)="","",IF(AND(P438="SI", G437="CUARTO NIVEL PHD"),1.5,IF(AND(P438="SI",G437="CUARTO NIVEL MAESTRIA"),1,0)))</f>
        <v/>
      </c>
    </row>
    <row r="439" spans="1:25" s="8" customFormat="1" ht="27.95" customHeight="1" x14ac:dyDescent="0.25">
      <c r="A439" s="56"/>
      <c r="B439" s="59"/>
      <c r="C439" s="59"/>
      <c r="D439" s="59"/>
      <c r="E439" s="59"/>
      <c r="F439" s="59"/>
      <c r="G439" s="59"/>
      <c r="H439" s="59"/>
      <c r="I439" s="43"/>
      <c r="J439" s="43"/>
      <c r="K439" s="13"/>
      <c r="L439" s="13"/>
      <c r="M439" s="50"/>
      <c r="N439" s="10"/>
      <c r="O439" s="10"/>
      <c r="P439" s="14"/>
      <c r="Q439" s="15"/>
      <c r="R439" s="15"/>
      <c r="S439" s="16"/>
      <c r="T439" s="16"/>
      <c r="U439" s="62"/>
      <c r="V439" s="96"/>
      <c r="W439" s="96"/>
      <c r="X439" s="99"/>
      <c r="Y439" s="30" t="str">
        <f>IF(TRIM(L439)="","",IF(AND(P439="SI", G437="CUARTO NIVEL PHD"),1.5,IF(AND(P439="SI",G437="CUARTO NIVEL MAESTRIA"),1,0)))</f>
        <v/>
      </c>
    </row>
    <row r="440" spans="1:25" s="8" customFormat="1" ht="27.95" customHeight="1" x14ac:dyDescent="0.25">
      <c r="A440" s="56"/>
      <c r="B440" s="59"/>
      <c r="C440" s="59"/>
      <c r="D440" s="59"/>
      <c r="E440" s="59"/>
      <c r="F440" s="59"/>
      <c r="G440" s="59"/>
      <c r="H440" s="59"/>
      <c r="I440" s="44"/>
      <c r="J440" s="43"/>
      <c r="K440" s="13"/>
      <c r="L440" s="13"/>
      <c r="M440" s="50"/>
      <c r="N440" s="10" t="str">
        <f>IF(TRIM(M440)="","",LOOKUP(M440,Datos!$L$8:$L$33,Datos!$J$8:$J$33))</f>
        <v/>
      </c>
      <c r="O440" s="10" t="str">
        <f>IF(TRIM(M440)="","",LOOKUP(M440, Datos!$L$8:$L$33,Datos!$K$8:$K$33))</f>
        <v/>
      </c>
      <c r="P440" s="14"/>
      <c r="Q440" s="15"/>
      <c r="R440" s="15"/>
      <c r="S440" s="16"/>
      <c r="T440" s="16"/>
      <c r="U440" s="62"/>
      <c r="V440" s="96"/>
      <c r="W440" s="96"/>
      <c r="X440" s="99"/>
      <c r="Y440" s="30" t="str">
        <f>IF(TRIM(L440)="","",IF(AND(P440="SI", G437="CUARTO NIVEL PHD"),1.5,IF(AND(P440="SI",G437="CUARTO NIVEL MAESTRIA"),1,0)))</f>
        <v/>
      </c>
    </row>
    <row r="441" spans="1:25" s="8" customFormat="1" ht="27.95" customHeight="1" thickBot="1" x14ac:dyDescent="0.3">
      <c r="A441" s="57"/>
      <c r="B441" s="60"/>
      <c r="C441" s="60"/>
      <c r="D441" s="60"/>
      <c r="E441" s="60"/>
      <c r="F441" s="60"/>
      <c r="G441" s="60"/>
      <c r="H441" s="60"/>
      <c r="I441" s="54"/>
      <c r="J441" s="54"/>
      <c r="K441" s="17"/>
      <c r="L441" s="17"/>
      <c r="M441" s="51"/>
      <c r="N441" s="18" t="str">
        <f>IF(TRIM(M441)="","",LOOKUP(M441,Datos!$L$8:$L$33,Datos!$J$8:$J$33))</f>
        <v/>
      </c>
      <c r="O441" s="18" t="str">
        <f>IF(TRIM(M441)="","",LOOKUP(M441, Datos!$L$8:$L$33,Datos!$K$8:$K$33))</f>
        <v/>
      </c>
      <c r="P441" s="19"/>
      <c r="Q441" s="20"/>
      <c r="R441" s="20"/>
      <c r="S441" s="18"/>
      <c r="T441" s="18"/>
      <c r="U441" s="63"/>
      <c r="V441" s="97"/>
      <c r="W441" s="97"/>
      <c r="X441" s="100"/>
      <c r="Y441" s="31" t="str">
        <f>IF(TRIM(L441)="","",IF(AND(P441="SI", G437="CUARTO NIVEL PHD"),1.5,IF(AND(P441="SI",G437="CUARTO NIVEL MAESTRIA"),1,0)))</f>
        <v/>
      </c>
    </row>
    <row r="442" spans="1:25" s="8" customFormat="1" ht="27.95" customHeight="1" x14ac:dyDescent="0.25">
      <c r="A442" s="55" t="s">
        <v>183</v>
      </c>
      <c r="B442" s="58"/>
      <c r="C442" s="58"/>
      <c r="D442" s="58"/>
      <c r="E442" s="58"/>
      <c r="F442" s="58"/>
      <c r="G442" s="58"/>
      <c r="H442" s="58"/>
      <c r="I442" s="42"/>
      <c r="J442" s="42"/>
      <c r="K442" s="3"/>
      <c r="L442" s="3"/>
      <c r="M442" s="48"/>
      <c r="N442" s="4"/>
      <c r="O442" s="4"/>
      <c r="P442" s="5"/>
      <c r="Q442" s="6"/>
      <c r="R442" s="6"/>
      <c r="S442" s="7"/>
      <c r="T442" s="7"/>
      <c r="U442" s="61">
        <f>SUM(T442:T446)</f>
        <v>0</v>
      </c>
      <c r="V442" s="95"/>
      <c r="W442" s="95"/>
      <c r="X442" s="98" t="e">
        <f>IF((SUMIF(Y442:Y446,"0",T442:T446)/SUM(T442:T446) &gt;0.5),"NO","SI")</f>
        <v>#DIV/0!</v>
      </c>
      <c r="Y442" s="29" t="str">
        <f>IF(TRIM(L442)="","",IF(AND(P442="SI", G442="CUARTO NIVEL PHD"),1.5,IF(AND(P442="SI",G442="CUARTO NIVEL MAESTRIA"),1,0)))</f>
        <v/>
      </c>
    </row>
    <row r="443" spans="1:25" s="8" customFormat="1" ht="27.95" customHeight="1" x14ac:dyDescent="0.25">
      <c r="A443" s="56"/>
      <c r="B443" s="59"/>
      <c r="C443" s="59"/>
      <c r="D443" s="59"/>
      <c r="E443" s="59"/>
      <c r="F443" s="59"/>
      <c r="G443" s="59"/>
      <c r="H443" s="59"/>
      <c r="I443" s="43"/>
      <c r="J443" s="43"/>
      <c r="K443" s="9"/>
      <c r="L443" s="9"/>
      <c r="M443" s="49"/>
      <c r="N443" s="10"/>
      <c r="O443" s="10"/>
      <c r="P443" s="11"/>
      <c r="Q443" s="12"/>
      <c r="R443" s="12"/>
      <c r="S443" s="10"/>
      <c r="T443" s="10"/>
      <c r="U443" s="62"/>
      <c r="V443" s="96"/>
      <c r="W443" s="96"/>
      <c r="X443" s="99"/>
      <c r="Y443" s="30" t="str">
        <f>IF(TRIM(L443)="","",IF(AND(P443="SI", G442="CUARTO NIVEL PHD"),1.5,IF(AND(P443="SI",G442="CUARTO NIVEL MAESTRIA"),1,0)))</f>
        <v/>
      </c>
    </row>
    <row r="444" spans="1:25" s="8" customFormat="1" ht="27.95" customHeight="1" x14ac:dyDescent="0.25">
      <c r="A444" s="56"/>
      <c r="B444" s="59"/>
      <c r="C444" s="59"/>
      <c r="D444" s="59"/>
      <c r="E444" s="59"/>
      <c r="F444" s="59"/>
      <c r="G444" s="59"/>
      <c r="H444" s="59"/>
      <c r="I444" s="43"/>
      <c r="J444" s="43"/>
      <c r="K444" s="13"/>
      <c r="L444" s="13"/>
      <c r="M444" s="50"/>
      <c r="N444" s="10"/>
      <c r="O444" s="10"/>
      <c r="P444" s="14"/>
      <c r="Q444" s="15"/>
      <c r="R444" s="15"/>
      <c r="S444" s="16"/>
      <c r="T444" s="16"/>
      <c r="U444" s="62"/>
      <c r="V444" s="96"/>
      <c r="W444" s="96"/>
      <c r="X444" s="99"/>
      <c r="Y444" s="30" t="str">
        <f>IF(TRIM(L444)="","",IF(AND(P444="SI", G442="CUARTO NIVEL PHD"),1.5,IF(AND(P444="SI",G442="CUARTO NIVEL MAESTRIA"),1,0)))</f>
        <v/>
      </c>
    </row>
    <row r="445" spans="1:25" s="8" customFormat="1" ht="27.95" customHeight="1" x14ac:dyDescent="0.25">
      <c r="A445" s="56"/>
      <c r="B445" s="59"/>
      <c r="C445" s="59"/>
      <c r="D445" s="59"/>
      <c r="E445" s="59"/>
      <c r="F445" s="59"/>
      <c r="G445" s="59"/>
      <c r="H445" s="59"/>
      <c r="I445" s="44"/>
      <c r="J445" s="43"/>
      <c r="K445" s="13"/>
      <c r="L445" s="13"/>
      <c r="M445" s="50"/>
      <c r="N445" s="10" t="str">
        <f>IF(TRIM(M445)="","",LOOKUP(M445,Datos!$L$8:$L$33,Datos!$J$8:$J$33))</f>
        <v/>
      </c>
      <c r="O445" s="10" t="str">
        <f>IF(TRIM(M445)="","",LOOKUP(M445, Datos!$L$8:$L$33,Datos!$K$8:$K$33))</f>
        <v/>
      </c>
      <c r="P445" s="14"/>
      <c r="Q445" s="15"/>
      <c r="R445" s="15"/>
      <c r="S445" s="16"/>
      <c r="T445" s="16"/>
      <c r="U445" s="62"/>
      <c r="V445" s="96"/>
      <c r="W445" s="96"/>
      <c r="X445" s="99"/>
      <c r="Y445" s="30" t="str">
        <f>IF(TRIM(L445)="","",IF(AND(P445="SI", G442="CUARTO NIVEL PHD"),1.5,IF(AND(P445="SI",G442="CUARTO NIVEL MAESTRIA"),1,0)))</f>
        <v/>
      </c>
    </row>
    <row r="446" spans="1:25" s="8" customFormat="1" ht="27.95" customHeight="1" thickBot="1" x14ac:dyDescent="0.3">
      <c r="A446" s="57"/>
      <c r="B446" s="60"/>
      <c r="C446" s="60"/>
      <c r="D446" s="60"/>
      <c r="E446" s="60"/>
      <c r="F446" s="60"/>
      <c r="G446" s="60"/>
      <c r="H446" s="60"/>
      <c r="I446" s="54"/>
      <c r="J446" s="54"/>
      <c r="K446" s="17"/>
      <c r="L446" s="17"/>
      <c r="M446" s="51"/>
      <c r="N446" s="18" t="str">
        <f>IF(TRIM(M446)="","",LOOKUP(M446,Datos!$L$8:$L$33,Datos!$J$8:$J$33))</f>
        <v/>
      </c>
      <c r="O446" s="18" t="str">
        <f>IF(TRIM(M446)="","",LOOKUP(M446, Datos!$L$8:$L$33,Datos!$K$8:$K$33))</f>
        <v/>
      </c>
      <c r="P446" s="19"/>
      <c r="Q446" s="20"/>
      <c r="R446" s="20"/>
      <c r="S446" s="18"/>
      <c r="T446" s="18"/>
      <c r="U446" s="63"/>
      <c r="V446" s="97"/>
      <c r="W446" s="97"/>
      <c r="X446" s="100"/>
      <c r="Y446" s="31" t="str">
        <f>IF(TRIM(L446)="","",IF(AND(P446="SI", G442="CUARTO NIVEL PHD"),1.5,IF(AND(P446="SI",G442="CUARTO NIVEL MAESTRIA"),1,0)))</f>
        <v/>
      </c>
    </row>
    <row r="447" spans="1:25" s="8" customFormat="1" ht="27.95" customHeight="1" x14ac:dyDescent="0.25">
      <c r="A447" s="55" t="s">
        <v>184</v>
      </c>
      <c r="B447" s="58"/>
      <c r="C447" s="58"/>
      <c r="D447" s="58"/>
      <c r="E447" s="58"/>
      <c r="F447" s="58"/>
      <c r="G447" s="58"/>
      <c r="H447" s="58"/>
      <c r="I447" s="42"/>
      <c r="J447" s="42"/>
      <c r="K447" s="3"/>
      <c r="L447" s="3"/>
      <c r="M447" s="48"/>
      <c r="N447" s="4"/>
      <c r="O447" s="4"/>
      <c r="P447" s="5"/>
      <c r="Q447" s="6"/>
      <c r="R447" s="6"/>
      <c r="S447" s="7"/>
      <c r="T447" s="7"/>
      <c r="U447" s="61">
        <f>SUM(T447:T451)</f>
        <v>0</v>
      </c>
      <c r="V447" s="95"/>
      <c r="W447" s="95"/>
      <c r="X447" s="98" t="e">
        <f>IF((SUMIF(Y447:Y451,"0",T447:T451)/SUM(T447:T451) &gt;0.5),"NO","SI")</f>
        <v>#DIV/0!</v>
      </c>
      <c r="Y447" s="29" t="str">
        <f>IF(TRIM(L447)="","",IF(AND(P447="SI", G447="CUARTO NIVEL PHD"),1.5,IF(AND(P447="SI",G447="CUARTO NIVEL MAESTRIA"),1,0)))</f>
        <v/>
      </c>
    </row>
    <row r="448" spans="1:25" s="8" customFormat="1" ht="27.95" customHeight="1" x14ac:dyDescent="0.25">
      <c r="A448" s="56"/>
      <c r="B448" s="59"/>
      <c r="C448" s="59"/>
      <c r="D448" s="59"/>
      <c r="E448" s="59"/>
      <c r="F448" s="59"/>
      <c r="G448" s="59"/>
      <c r="H448" s="59"/>
      <c r="I448" s="43"/>
      <c r="J448" s="43"/>
      <c r="K448" s="9"/>
      <c r="L448" s="9"/>
      <c r="M448" s="49"/>
      <c r="N448" s="10"/>
      <c r="O448" s="10"/>
      <c r="P448" s="11"/>
      <c r="Q448" s="12"/>
      <c r="R448" s="12"/>
      <c r="S448" s="10"/>
      <c r="T448" s="10"/>
      <c r="U448" s="62"/>
      <c r="V448" s="96"/>
      <c r="W448" s="96"/>
      <c r="X448" s="99"/>
      <c r="Y448" s="30" t="str">
        <f>IF(TRIM(L448)="","",IF(AND(P448="SI", G447="CUARTO NIVEL PHD"),1.5,IF(AND(P448="SI",G447="CUARTO NIVEL MAESTRIA"),1,0)))</f>
        <v/>
      </c>
    </row>
    <row r="449" spans="1:25" s="8" customFormat="1" ht="27.95" customHeight="1" x14ac:dyDescent="0.25">
      <c r="A449" s="56"/>
      <c r="B449" s="59"/>
      <c r="C449" s="59"/>
      <c r="D449" s="59"/>
      <c r="E449" s="59"/>
      <c r="F449" s="59"/>
      <c r="G449" s="59"/>
      <c r="H449" s="59"/>
      <c r="I449" s="43"/>
      <c r="J449" s="43"/>
      <c r="K449" s="13"/>
      <c r="L449" s="13"/>
      <c r="M449" s="50"/>
      <c r="N449" s="10"/>
      <c r="O449" s="10"/>
      <c r="P449" s="14"/>
      <c r="Q449" s="15"/>
      <c r="R449" s="15"/>
      <c r="S449" s="16"/>
      <c r="T449" s="16"/>
      <c r="U449" s="62"/>
      <c r="V449" s="96"/>
      <c r="W449" s="96"/>
      <c r="X449" s="99"/>
      <c r="Y449" s="30" t="str">
        <f>IF(TRIM(L449)="","",IF(AND(P449="SI", G447="CUARTO NIVEL PHD"),1.5,IF(AND(P449="SI",G447="CUARTO NIVEL MAESTRIA"),1,0)))</f>
        <v/>
      </c>
    </row>
    <row r="450" spans="1:25" s="8" customFormat="1" ht="27.95" customHeight="1" x14ac:dyDescent="0.25">
      <c r="A450" s="56"/>
      <c r="B450" s="59"/>
      <c r="C450" s="59"/>
      <c r="D450" s="59"/>
      <c r="E450" s="59"/>
      <c r="F450" s="59"/>
      <c r="G450" s="59"/>
      <c r="H450" s="59"/>
      <c r="I450" s="44"/>
      <c r="J450" s="43"/>
      <c r="K450" s="13"/>
      <c r="L450" s="13"/>
      <c r="M450" s="50"/>
      <c r="N450" s="10" t="str">
        <f>IF(TRIM(M450)="","",LOOKUP(M450,Datos!$L$8:$L$33,Datos!$J$8:$J$33))</f>
        <v/>
      </c>
      <c r="O450" s="10" t="str">
        <f>IF(TRIM(M450)="","",LOOKUP(M450, Datos!$L$8:$L$33,Datos!$K$8:$K$33))</f>
        <v/>
      </c>
      <c r="P450" s="14"/>
      <c r="Q450" s="15"/>
      <c r="R450" s="15"/>
      <c r="S450" s="16"/>
      <c r="T450" s="16"/>
      <c r="U450" s="62"/>
      <c r="V450" s="96"/>
      <c r="W450" s="96"/>
      <c r="X450" s="99"/>
      <c r="Y450" s="30" t="str">
        <f>IF(TRIM(L450)="","",IF(AND(P450="SI", G447="CUARTO NIVEL PHD"),1.5,IF(AND(P450="SI",G447="CUARTO NIVEL MAESTRIA"),1,0)))</f>
        <v/>
      </c>
    </row>
    <row r="451" spans="1:25" s="8" customFormat="1" ht="27.95" customHeight="1" thickBot="1" x14ac:dyDescent="0.3">
      <c r="A451" s="57"/>
      <c r="B451" s="60"/>
      <c r="C451" s="60"/>
      <c r="D451" s="60"/>
      <c r="E451" s="60"/>
      <c r="F451" s="60"/>
      <c r="G451" s="60"/>
      <c r="H451" s="60"/>
      <c r="I451" s="54"/>
      <c r="J451" s="54"/>
      <c r="K451" s="17"/>
      <c r="L451" s="17"/>
      <c r="M451" s="51"/>
      <c r="N451" s="18" t="str">
        <f>IF(TRIM(M451)="","",LOOKUP(M451,Datos!$L$8:$L$33,Datos!$J$8:$J$33))</f>
        <v/>
      </c>
      <c r="O451" s="18" t="str">
        <f>IF(TRIM(M451)="","",LOOKUP(M451, Datos!$L$8:$L$33,Datos!$K$8:$K$33))</f>
        <v/>
      </c>
      <c r="P451" s="19"/>
      <c r="Q451" s="20"/>
      <c r="R451" s="20"/>
      <c r="S451" s="18"/>
      <c r="T451" s="18"/>
      <c r="U451" s="63"/>
      <c r="V451" s="97"/>
      <c r="W451" s="97"/>
      <c r="X451" s="100"/>
      <c r="Y451" s="31" t="str">
        <f>IF(TRIM(L451)="","",IF(AND(P451="SI", G447="CUARTO NIVEL PHD"),1.5,IF(AND(P451="SI",G447="CUARTO NIVEL MAESTRIA"),1,0)))</f>
        <v/>
      </c>
    </row>
    <row r="452" spans="1:25" s="8" customFormat="1" ht="27.95" customHeight="1" x14ac:dyDescent="0.25">
      <c r="A452" s="55" t="s">
        <v>185</v>
      </c>
      <c r="B452" s="58"/>
      <c r="C452" s="58"/>
      <c r="D452" s="58"/>
      <c r="E452" s="58"/>
      <c r="F452" s="58"/>
      <c r="G452" s="58"/>
      <c r="H452" s="58"/>
      <c r="I452" s="42"/>
      <c r="J452" s="42"/>
      <c r="K452" s="3"/>
      <c r="L452" s="3"/>
      <c r="M452" s="48"/>
      <c r="N452" s="4"/>
      <c r="O452" s="4"/>
      <c r="P452" s="5"/>
      <c r="Q452" s="6"/>
      <c r="R452" s="6"/>
      <c r="S452" s="7"/>
      <c r="T452" s="7"/>
      <c r="U452" s="61">
        <f>SUM(T452:T456)</f>
        <v>0</v>
      </c>
      <c r="V452" s="95"/>
      <c r="W452" s="95"/>
      <c r="X452" s="98" t="e">
        <f>IF((SUMIF(Y452:Y456,"0",T452:T456)/SUM(T452:T456) &gt;0.5),"NO","SI")</f>
        <v>#DIV/0!</v>
      </c>
      <c r="Y452" s="29" t="str">
        <f>IF(TRIM(L452)="","",IF(AND(P452="SI", G452="CUARTO NIVEL PHD"),1.5,IF(AND(P452="SI",G452="CUARTO NIVEL MAESTRIA"),1,0)))</f>
        <v/>
      </c>
    </row>
    <row r="453" spans="1:25" s="8" customFormat="1" ht="27.95" customHeight="1" x14ac:dyDescent="0.25">
      <c r="A453" s="56"/>
      <c r="B453" s="59"/>
      <c r="C453" s="59"/>
      <c r="D453" s="59"/>
      <c r="E453" s="59"/>
      <c r="F453" s="59"/>
      <c r="G453" s="59"/>
      <c r="H453" s="59"/>
      <c r="I453" s="43"/>
      <c r="J453" s="43"/>
      <c r="K453" s="9"/>
      <c r="L453" s="9"/>
      <c r="M453" s="49"/>
      <c r="N453" s="10"/>
      <c r="O453" s="10"/>
      <c r="P453" s="11"/>
      <c r="Q453" s="12"/>
      <c r="R453" s="12"/>
      <c r="S453" s="10"/>
      <c r="T453" s="10"/>
      <c r="U453" s="62"/>
      <c r="V453" s="96"/>
      <c r="W453" s="96"/>
      <c r="X453" s="99"/>
      <c r="Y453" s="30" t="str">
        <f>IF(TRIM(L453)="","",IF(AND(P453="SI", G452="CUARTO NIVEL PHD"),1.5,IF(AND(P453="SI",G452="CUARTO NIVEL MAESTRIA"),1,0)))</f>
        <v/>
      </c>
    </row>
    <row r="454" spans="1:25" s="8" customFormat="1" ht="27.95" customHeight="1" x14ac:dyDescent="0.25">
      <c r="A454" s="56"/>
      <c r="B454" s="59"/>
      <c r="C454" s="59"/>
      <c r="D454" s="59"/>
      <c r="E454" s="59"/>
      <c r="F454" s="59"/>
      <c r="G454" s="59"/>
      <c r="H454" s="59"/>
      <c r="I454" s="43"/>
      <c r="J454" s="43"/>
      <c r="K454" s="13"/>
      <c r="L454" s="13"/>
      <c r="M454" s="50"/>
      <c r="N454" s="10"/>
      <c r="O454" s="10"/>
      <c r="P454" s="14"/>
      <c r="Q454" s="15"/>
      <c r="R454" s="15"/>
      <c r="S454" s="16"/>
      <c r="T454" s="16"/>
      <c r="U454" s="62"/>
      <c r="V454" s="96"/>
      <c r="W454" s="96"/>
      <c r="X454" s="99"/>
      <c r="Y454" s="30" t="str">
        <f>IF(TRIM(L454)="","",IF(AND(P454="SI", G452="CUARTO NIVEL PHD"),1.5,IF(AND(P454="SI",G452="CUARTO NIVEL MAESTRIA"),1,0)))</f>
        <v/>
      </c>
    </row>
    <row r="455" spans="1:25" s="8" customFormat="1" ht="27.95" customHeight="1" x14ac:dyDescent="0.25">
      <c r="A455" s="56"/>
      <c r="B455" s="59"/>
      <c r="C455" s="59"/>
      <c r="D455" s="59"/>
      <c r="E455" s="59"/>
      <c r="F455" s="59"/>
      <c r="G455" s="59"/>
      <c r="H455" s="59"/>
      <c r="I455" s="44"/>
      <c r="J455" s="43"/>
      <c r="K455" s="13"/>
      <c r="L455" s="13"/>
      <c r="M455" s="50"/>
      <c r="N455" s="10" t="str">
        <f>IF(TRIM(M455)="","",LOOKUP(M455,Datos!$L$8:$L$33,Datos!$J$8:$J$33))</f>
        <v/>
      </c>
      <c r="O455" s="10" t="str">
        <f>IF(TRIM(M455)="","",LOOKUP(M455, Datos!$L$8:$L$33,Datos!$K$8:$K$33))</f>
        <v/>
      </c>
      <c r="P455" s="14"/>
      <c r="Q455" s="15"/>
      <c r="R455" s="15"/>
      <c r="S455" s="16"/>
      <c r="T455" s="16"/>
      <c r="U455" s="62"/>
      <c r="V455" s="96"/>
      <c r="W455" s="96"/>
      <c r="X455" s="99"/>
      <c r="Y455" s="30" t="str">
        <f>IF(TRIM(L455)="","",IF(AND(P455="SI", G452="CUARTO NIVEL PHD"),1.5,IF(AND(P455="SI",G452="CUARTO NIVEL MAESTRIA"),1,0)))</f>
        <v/>
      </c>
    </row>
    <row r="456" spans="1:25" s="8" customFormat="1" ht="27.95" customHeight="1" thickBot="1" x14ac:dyDescent="0.3">
      <c r="A456" s="57"/>
      <c r="B456" s="60"/>
      <c r="C456" s="60"/>
      <c r="D456" s="60"/>
      <c r="E456" s="60"/>
      <c r="F456" s="60"/>
      <c r="G456" s="60"/>
      <c r="H456" s="60"/>
      <c r="I456" s="54"/>
      <c r="J456" s="54"/>
      <c r="K456" s="17"/>
      <c r="L456" s="17"/>
      <c r="M456" s="51"/>
      <c r="N456" s="18" t="str">
        <f>IF(TRIM(M456)="","",LOOKUP(M456,Datos!$L$8:$L$33,Datos!$J$8:$J$33))</f>
        <v/>
      </c>
      <c r="O456" s="18" t="str">
        <f>IF(TRIM(M456)="","",LOOKUP(M456, Datos!$L$8:$L$33,Datos!$K$8:$K$33))</f>
        <v/>
      </c>
      <c r="P456" s="19"/>
      <c r="Q456" s="20"/>
      <c r="R456" s="20"/>
      <c r="S456" s="18"/>
      <c r="T456" s="18"/>
      <c r="U456" s="63"/>
      <c r="V456" s="97"/>
      <c r="W456" s="97"/>
      <c r="X456" s="100"/>
      <c r="Y456" s="31" t="str">
        <f>IF(TRIM(L456)="","",IF(AND(P456="SI", G452="CUARTO NIVEL PHD"),1.5,IF(AND(P456="SI",G452="CUARTO NIVEL MAESTRIA"),1,0)))</f>
        <v/>
      </c>
    </row>
    <row r="457" spans="1:25" s="8" customFormat="1" ht="27.95" customHeight="1" x14ac:dyDescent="0.25">
      <c r="A457" s="55" t="s">
        <v>186</v>
      </c>
      <c r="B457" s="58"/>
      <c r="C457" s="58"/>
      <c r="D457" s="58"/>
      <c r="E457" s="58"/>
      <c r="F457" s="58"/>
      <c r="G457" s="58"/>
      <c r="H457" s="58"/>
      <c r="I457" s="42"/>
      <c r="J457" s="42"/>
      <c r="K457" s="3"/>
      <c r="L457" s="3"/>
      <c r="M457" s="48"/>
      <c r="N457" s="4"/>
      <c r="O457" s="4"/>
      <c r="P457" s="5"/>
      <c r="Q457" s="6"/>
      <c r="R457" s="6"/>
      <c r="S457" s="7"/>
      <c r="T457" s="7"/>
      <c r="U457" s="61">
        <f>SUM(T457:T461)</f>
        <v>0</v>
      </c>
      <c r="V457" s="95"/>
      <c r="W457" s="95"/>
      <c r="X457" s="98" t="e">
        <f>IF((SUMIF(Y457:Y461,"0",T457:T461)/SUM(T457:T461) &gt;0.5),"NO","SI")</f>
        <v>#DIV/0!</v>
      </c>
      <c r="Y457" s="29" t="str">
        <f>IF(TRIM(L457)="","",IF(AND(P457="SI", G457="CUARTO NIVEL PHD"),1.5,IF(AND(P457="SI",G457="CUARTO NIVEL MAESTRIA"),1,0)))</f>
        <v/>
      </c>
    </row>
    <row r="458" spans="1:25" s="8" customFormat="1" ht="27.95" customHeight="1" x14ac:dyDescent="0.25">
      <c r="A458" s="56"/>
      <c r="B458" s="59"/>
      <c r="C458" s="59"/>
      <c r="D458" s="59"/>
      <c r="E458" s="59"/>
      <c r="F458" s="59"/>
      <c r="G458" s="59"/>
      <c r="H458" s="59"/>
      <c r="I458" s="43"/>
      <c r="J458" s="43"/>
      <c r="K458" s="9"/>
      <c r="L458" s="9"/>
      <c r="M458" s="49"/>
      <c r="N458" s="10"/>
      <c r="O458" s="10"/>
      <c r="P458" s="11"/>
      <c r="Q458" s="12"/>
      <c r="R458" s="12"/>
      <c r="S458" s="10"/>
      <c r="T458" s="10"/>
      <c r="U458" s="62"/>
      <c r="V458" s="96"/>
      <c r="W458" s="96"/>
      <c r="X458" s="99"/>
      <c r="Y458" s="30" t="str">
        <f>IF(TRIM(L458)="","",IF(AND(P458="SI", G457="CUARTO NIVEL PHD"),1.5,IF(AND(P458="SI",G457="CUARTO NIVEL MAESTRIA"),1,0)))</f>
        <v/>
      </c>
    </row>
    <row r="459" spans="1:25" s="8" customFormat="1" ht="27.95" customHeight="1" x14ac:dyDescent="0.25">
      <c r="A459" s="56"/>
      <c r="B459" s="59"/>
      <c r="C459" s="59"/>
      <c r="D459" s="59"/>
      <c r="E459" s="59"/>
      <c r="F459" s="59"/>
      <c r="G459" s="59"/>
      <c r="H459" s="59"/>
      <c r="I459" s="43"/>
      <c r="J459" s="43"/>
      <c r="K459" s="13"/>
      <c r="L459" s="13"/>
      <c r="M459" s="50"/>
      <c r="N459" s="10"/>
      <c r="O459" s="10"/>
      <c r="P459" s="14"/>
      <c r="Q459" s="15"/>
      <c r="R459" s="15"/>
      <c r="S459" s="16"/>
      <c r="T459" s="16"/>
      <c r="U459" s="62"/>
      <c r="V459" s="96"/>
      <c r="W459" s="96"/>
      <c r="X459" s="99"/>
      <c r="Y459" s="30" t="str">
        <f>IF(TRIM(L459)="","",IF(AND(P459="SI", G457="CUARTO NIVEL PHD"),1.5,IF(AND(P459="SI",G457="CUARTO NIVEL MAESTRIA"),1,0)))</f>
        <v/>
      </c>
    </row>
    <row r="460" spans="1:25" s="8" customFormat="1" ht="27.95" customHeight="1" x14ac:dyDescent="0.25">
      <c r="A460" s="56"/>
      <c r="B460" s="59"/>
      <c r="C460" s="59"/>
      <c r="D460" s="59"/>
      <c r="E460" s="59"/>
      <c r="F460" s="59"/>
      <c r="G460" s="59"/>
      <c r="H460" s="59"/>
      <c r="I460" s="44"/>
      <c r="J460" s="43"/>
      <c r="K460" s="13"/>
      <c r="L460" s="13"/>
      <c r="M460" s="50"/>
      <c r="N460" s="10" t="str">
        <f>IF(TRIM(M460)="","",LOOKUP(M460,Datos!$L$8:$L$33,Datos!$J$8:$J$33))</f>
        <v/>
      </c>
      <c r="O460" s="10" t="str">
        <f>IF(TRIM(M460)="","",LOOKUP(M460, Datos!$L$8:$L$33,Datos!$K$8:$K$33))</f>
        <v/>
      </c>
      <c r="P460" s="14"/>
      <c r="Q460" s="15"/>
      <c r="R460" s="15"/>
      <c r="S460" s="16"/>
      <c r="T460" s="16"/>
      <c r="U460" s="62"/>
      <c r="V460" s="96"/>
      <c r="W460" s="96"/>
      <c r="X460" s="99"/>
      <c r="Y460" s="30" t="str">
        <f>IF(TRIM(L460)="","",IF(AND(P460="SI", G457="CUARTO NIVEL PHD"),1.5,IF(AND(P460="SI",G457="CUARTO NIVEL MAESTRIA"),1,0)))</f>
        <v/>
      </c>
    </row>
    <row r="461" spans="1:25" s="8" customFormat="1" ht="27.95" customHeight="1" thickBot="1" x14ac:dyDescent="0.3">
      <c r="A461" s="57"/>
      <c r="B461" s="60"/>
      <c r="C461" s="60"/>
      <c r="D461" s="60"/>
      <c r="E461" s="60"/>
      <c r="F461" s="60"/>
      <c r="G461" s="60"/>
      <c r="H461" s="60"/>
      <c r="I461" s="54"/>
      <c r="J461" s="54"/>
      <c r="K461" s="17"/>
      <c r="L461" s="17"/>
      <c r="M461" s="51"/>
      <c r="N461" s="18" t="str">
        <f>IF(TRIM(M461)="","",LOOKUP(M461,Datos!$L$8:$L$33,Datos!$J$8:$J$33))</f>
        <v/>
      </c>
      <c r="O461" s="18" t="str">
        <f>IF(TRIM(M461)="","",LOOKUP(M461, Datos!$L$8:$L$33,Datos!$K$8:$K$33))</f>
        <v/>
      </c>
      <c r="P461" s="19"/>
      <c r="Q461" s="20"/>
      <c r="R461" s="20"/>
      <c r="S461" s="18"/>
      <c r="T461" s="18"/>
      <c r="U461" s="63"/>
      <c r="V461" s="97"/>
      <c r="W461" s="97"/>
      <c r="X461" s="100"/>
      <c r="Y461" s="31" t="str">
        <f>IF(TRIM(L461)="","",IF(AND(P461="SI", G457="CUARTO NIVEL PHD"),1.5,IF(AND(P461="SI",G457="CUARTO NIVEL MAESTRIA"),1,0)))</f>
        <v/>
      </c>
    </row>
    <row r="462" spans="1:25" s="8" customFormat="1" ht="27.95" customHeight="1" x14ac:dyDescent="0.25">
      <c r="A462" s="55" t="s">
        <v>187</v>
      </c>
      <c r="B462" s="58"/>
      <c r="C462" s="58"/>
      <c r="D462" s="58"/>
      <c r="E462" s="58"/>
      <c r="F462" s="58"/>
      <c r="G462" s="58"/>
      <c r="H462" s="58"/>
      <c r="I462" s="42"/>
      <c r="J462" s="42"/>
      <c r="K462" s="3"/>
      <c r="L462" s="3"/>
      <c r="M462" s="48"/>
      <c r="N462" s="4"/>
      <c r="O462" s="4"/>
      <c r="P462" s="5"/>
      <c r="Q462" s="6"/>
      <c r="R462" s="6"/>
      <c r="S462" s="7"/>
      <c r="T462" s="7"/>
      <c r="U462" s="61">
        <f>SUM(T462:T466)</f>
        <v>0</v>
      </c>
      <c r="V462" s="95"/>
      <c r="W462" s="95"/>
      <c r="X462" s="98" t="e">
        <f>IF((SUMIF(Y462:Y466,"0",T462:T466)/SUM(T462:T466) &gt;0.5),"NO","SI")</f>
        <v>#DIV/0!</v>
      </c>
      <c r="Y462" s="29" t="str">
        <f>IF(TRIM(L462)="","",IF(AND(P462="SI", G462="CUARTO NIVEL PHD"),1.5,IF(AND(P462="SI",G462="CUARTO NIVEL MAESTRIA"),1,0)))</f>
        <v/>
      </c>
    </row>
    <row r="463" spans="1:25" s="8" customFormat="1" ht="27.95" customHeight="1" x14ac:dyDescent="0.25">
      <c r="A463" s="56"/>
      <c r="B463" s="59"/>
      <c r="C463" s="59"/>
      <c r="D463" s="59"/>
      <c r="E463" s="59"/>
      <c r="F463" s="59"/>
      <c r="G463" s="59"/>
      <c r="H463" s="59"/>
      <c r="I463" s="43"/>
      <c r="J463" s="43"/>
      <c r="K463" s="9"/>
      <c r="L463" s="9"/>
      <c r="M463" s="49"/>
      <c r="N463" s="10"/>
      <c r="O463" s="10"/>
      <c r="P463" s="11"/>
      <c r="Q463" s="12"/>
      <c r="R463" s="12"/>
      <c r="S463" s="10"/>
      <c r="T463" s="10"/>
      <c r="U463" s="62"/>
      <c r="V463" s="96"/>
      <c r="W463" s="96"/>
      <c r="X463" s="99"/>
      <c r="Y463" s="30" t="str">
        <f>IF(TRIM(L463)="","",IF(AND(P463="SI", G462="CUARTO NIVEL PHD"),1.5,IF(AND(P463="SI",G462="CUARTO NIVEL MAESTRIA"),1,0)))</f>
        <v/>
      </c>
    </row>
    <row r="464" spans="1:25" s="8" customFormat="1" ht="27.95" customHeight="1" x14ac:dyDescent="0.25">
      <c r="A464" s="56"/>
      <c r="B464" s="59"/>
      <c r="C464" s="59"/>
      <c r="D464" s="59"/>
      <c r="E464" s="59"/>
      <c r="F464" s="59"/>
      <c r="G464" s="59"/>
      <c r="H464" s="59"/>
      <c r="I464" s="43"/>
      <c r="J464" s="43"/>
      <c r="K464" s="13"/>
      <c r="L464" s="13"/>
      <c r="M464" s="50"/>
      <c r="N464" s="10"/>
      <c r="O464" s="10"/>
      <c r="P464" s="14"/>
      <c r="Q464" s="15"/>
      <c r="R464" s="15"/>
      <c r="S464" s="16"/>
      <c r="T464" s="16"/>
      <c r="U464" s="62"/>
      <c r="V464" s="96"/>
      <c r="W464" s="96"/>
      <c r="X464" s="99"/>
      <c r="Y464" s="30" t="str">
        <f>IF(TRIM(L464)="","",IF(AND(P464="SI", G462="CUARTO NIVEL PHD"),1.5,IF(AND(P464="SI",G462="CUARTO NIVEL MAESTRIA"),1,0)))</f>
        <v/>
      </c>
    </row>
    <row r="465" spans="1:25" s="8" customFormat="1" ht="27.95" customHeight="1" x14ac:dyDescent="0.25">
      <c r="A465" s="56"/>
      <c r="B465" s="59"/>
      <c r="C465" s="59"/>
      <c r="D465" s="59"/>
      <c r="E465" s="59"/>
      <c r="F465" s="59"/>
      <c r="G465" s="59"/>
      <c r="H465" s="59"/>
      <c r="I465" s="44"/>
      <c r="J465" s="43"/>
      <c r="K465" s="13"/>
      <c r="L465" s="13"/>
      <c r="M465" s="50"/>
      <c r="N465" s="10" t="str">
        <f>IF(TRIM(M465)="","",LOOKUP(M465,Datos!$L$8:$L$33,Datos!$J$8:$J$33))</f>
        <v/>
      </c>
      <c r="O465" s="10" t="str">
        <f>IF(TRIM(M465)="","",LOOKUP(M465, Datos!$L$8:$L$33,Datos!$K$8:$K$33))</f>
        <v/>
      </c>
      <c r="P465" s="14"/>
      <c r="Q465" s="15"/>
      <c r="R465" s="15"/>
      <c r="S465" s="16"/>
      <c r="T465" s="16"/>
      <c r="U465" s="62"/>
      <c r="V465" s="96"/>
      <c r="W465" s="96"/>
      <c r="X465" s="99"/>
      <c r="Y465" s="30" t="str">
        <f>IF(TRIM(L465)="","",IF(AND(P465="SI", G462="CUARTO NIVEL PHD"),1.5,IF(AND(P465="SI",G462="CUARTO NIVEL MAESTRIA"),1,0)))</f>
        <v/>
      </c>
    </row>
    <row r="466" spans="1:25" s="8" customFormat="1" ht="27.95" customHeight="1" thickBot="1" x14ac:dyDescent="0.3">
      <c r="A466" s="57"/>
      <c r="B466" s="60"/>
      <c r="C466" s="60"/>
      <c r="D466" s="60"/>
      <c r="E466" s="60"/>
      <c r="F466" s="60"/>
      <c r="G466" s="60"/>
      <c r="H466" s="60"/>
      <c r="I466" s="54"/>
      <c r="J466" s="54"/>
      <c r="K466" s="17"/>
      <c r="L466" s="17"/>
      <c r="M466" s="51"/>
      <c r="N466" s="18" t="str">
        <f>IF(TRIM(M466)="","",LOOKUP(M466,Datos!$L$8:$L$33,Datos!$J$8:$J$33))</f>
        <v/>
      </c>
      <c r="O466" s="18" t="str">
        <f>IF(TRIM(M466)="","",LOOKUP(M466, Datos!$L$8:$L$33,Datos!$K$8:$K$33))</f>
        <v/>
      </c>
      <c r="P466" s="19"/>
      <c r="Q466" s="20"/>
      <c r="R466" s="20"/>
      <c r="S466" s="18"/>
      <c r="T466" s="18"/>
      <c r="U466" s="63"/>
      <c r="V466" s="97"/>
      <c r="W466" s="97"/>
      <c r="X466" s="100"/>
      <c r="Y466" s="31" t="str">
        <f>IF(TRIM(L466)="","",IF(AND(P466="SI", G462="CUARTO NIVEL PHD"),1.5,IF(AND(P466="SI",G462="CUARTO NIVEL MAESTRIA"),1,0)))</f>
        <v/>
      </c>
    </row>
    <row r="467" spans="1:25" s="8" customFormat="1" ht="27.95" customHeight="1" x14ac:dyDescent="0.25">
      <c r="A467" s="55" t="s">
        <v>188</v>
      </c>
      <c r="B467" s="58"/>
      <c r="C467" s="58"/>
      <c r="D467" s="58"/>
      <c r="E467" s="58"/>
      <c r="F467" s="58"/>
      <c r="G467" s="58"/>
      <c r="H467" s="58"/>
      <c r="I467" s="42"/>
      <c r="J467" s="42"/>
      <c r="K467" s="3"/>
      <c r="L467" s="3"/>
      <c r="M467" s="48"/>
      <c r="N467" s="4"/>
      <c r="O467" s="4"/>
      <c r="P467" s="5"/>
      <c r="Q467" s="6"/>
      <c r="R467" s="6"/>
      <c r="S467" s="7"/>
      <c r="T467" s="7"/>
      <c r="U467" s="61">
        <f>SUM(T467:T471)</f>
        <v>0</v>
      </c>
      <c r="V467" s="95"/>
      <c r="W467" s="95"/>
      <c r="X467" s="98" t="e">
        <f>IF((SUMIF(Y467:Y471,"0",T467:T471)/SUM(T467:T471) &gt;0.5),"NO","SI")</f>
        <v>#DIV/0!</v>
      </c>
      <c r="Y467" s="29" t="str">
        <f>IF(TRIM(L467)="","",IF(AND(P467="SI", G467="CUARTO NIVEL PHD"),1.5,IF(AND(P467="SI",G467="CUARTO NIVEL MAESTRIA"),1,0)))</f>
        <v/>
      </c>
    </row>
    <row r="468" spans="1:25" s="8" customFormat="1" ht="27.95" customHeight="1" x14ac:dyDescent="0.25">
      <c r="A468" s="56"/>
      <c r="B468" s="59"/>
      <c r="C468" s="59"/>
      <c r="D468" s="59"/>
      <c r="E468" s="59"/>
      <c r="F468" s="59"/>
      <c r="G468" s="59"/>
      <c r="H468" s="59"/>
      <c r="I468" s="43"/>
      <c r="J468" s="43"/>
      <c r="K468" s="9"/>
      <c r="L468" s="9"/>
      <c r="M468" s="49"/>
      <c r="N468" s="10"/>
      <c r="O468" s="10"/>
      <c r="P468" s="11"/>
      <c r="Q468" s="12"/>
      <c r="R468" s="12"/>
      <c r="S468" s="10"/>
      <c r="T468" s="10"/>
      <c r="U468" s="62"/>
      <c r="V468" s="96"/>
      <c r="W468" s="96"/>
      <c r="X468" s="99"/>
      <c r="Y468" s="30" t="str">
        <f>IF(TRIM(L468)="","",IF(AND(P468="SI", G467="CUARTO NIVEL PHD"),1.5,IF(AND(P468="SI",G467="CUARTO NIVEL MAESTRIA"),1,0)))</f>
        <v/>
      </c>
    </row>
    <row r="469" spans="1:25" s="8" customFormat="1" ht="27.95" customHeight="1" x14ac:dyDescent="0.25">
      <c r="A469" s="56"/>
      <c r="B469" s="59"/>
      <c r="C469" s="59"/>
      <c r="D469" s="59"/>
      <c r="E469" s="59"/>
      <c r="F469" s="59"/>
      <c r="G469" s="59"/>
      <c r="H469" s="59"/>
      <c r="I469" s="43"/>
      <c r="J469" s="43"/>
      <c r="K469" s="13"/>
      <c r="L469" s="13"/>
      <c r="M469" s="50"/>
      <c r="N469" s="10"/>
      <c r="O469" s="10"/>
      <c r="P469" s="14"/>
      <c r="Q469" s="15"/>
      <c r="R469" s="15"/>
      <c r="S469" s="16"/>
      <c r="T469" s="16"/>
      <c r="U469" s="62"/>
      <c r="V469" s="96"/>
      <c r="W469" s="96"/>
      <c r="X469" s="99"/>
      <c r="Y469" s="30" t="str">
        <f>IF(TRIM(L469)="","",IF(AND(P469="SI", G467="CUARTO NIVEL PHD"),1.5,IF(AND(P469="SI",G467="CUARTO NIVEL MAESTRIA"),1,0)))</f>
        <v/>
      </c>
    </row>
    <row r="470" spans="1:25" s="8" customFormat="1" ht="27.95" customHeight="1" x14ac:dyDescent="0.25">
      <c r="A470" s="56"/>
      <c r="B470" s="59"/>
      <c r="C470" s="59"/>
      <c r="D470" s="59"/>
      <c r="E470" s="59"/>
      <c r="F470" s="59"/>
      <c r="G470" s="59"/>
      <c r="H470" s="59"/>
      <c r="I470" s="44"/>
      <c r="J470" s="43"/>
      <c r="K470" s="13"/>
      <c r="L470" s="13"/>
      <c r="M470" s="50"/>
      <c r="N470" s="10" t="str">
        <f>IF(TRIM(M470)="","",LOOKUP(M470,Datos!$L$8:$L$33,Datos!$J$8:$J$33))</f>
        <v/>
      </c>
      <c r="O470" s="10" t="str">
        <f>IF(TRIM(M470)="","",LOOKUP(M470, Datos!$L$8:$L$33,Datos!$K$8:$K$33))</f>
        <v/>
      </c>
      <c r="P470" s="14"/>
      <c r="Q470" s="15"/>
      <c r="R470" s="15"/>
      <c r="S470" s="16"/>
      <c r="T470" s="16"/>
      <c r="U470" s="62"/>
      <c r="V470" s="96"/>
      <c r="W470" s="96"/>
      <c r="X470" s="99"/>
      <c r="Y470" s="30" t="str">
        <f>IF(TRIM(L470)="","",IF(AND(P470="SI", G467="CUARTO NIVEL PHD"),1.5,IF(AND(P470="SI",G467="CUARTO NIVEL MAESTRIA"),1,0)))</f>
        <v/>
      </c>
    </row>
    <row r="471" spans="1:25" s="8" customFormat="1" ht="27.95" customHeight="1" thickBot="1" x14ac:dyDescent="0.3">
      <c r="A471" s="57"/>
      <c r="B471" s="60"/>
      <c r="C471" s="60"/>
      <c r="D471" s="60"/>
      <c r="E471" s="60"/>
      <c r="F471" s="60"/>
      <c r="G471" s="60"/>
      <c r="H471" s="60"/>
      <c r="I471" s="54"/>
      <c r="J471" s="54"/>
      <c r="K471" s="17"/>
      <c r="L471" s="17"/>
      <c r="M471" s="51"/>
      <c r="N471" s="18" t="str">
        <f>IF(TRIM(M471)="","",LOOKUP(M471,Datos!$L$8:$L$33,Datos!$J$8:$J$33))</f>
        <v/>
      </c>
      <c r="O471" s="18" t="str">
        <f>IF(TRIM(M471)="","",LOOKUP(M471, Datos!$L$8:$L$33,Datos!$K$8:$K$33))</f>
        <v/>
      </c>
      <c r="P471" s="19"/>
      <c r="Q471" s="20"/>
      <c r="R471" s="20"/>
      <c r="S471" s="18"/>
      <c r="T471" s="18"/>
      <c r="U471" s="63"/>
      <c r="V471" s="97"/>
      <c r="W471" s="97"/>
      <c r="X471" s="100"/>
      <c r="Y471" s="31" t="str">
        <f>IF(TRIM(L471)="","",IF(AND(P471="SI", G467="CUARTO NIVEL PHD"),1.5,IF(AND(P471="SI",G467="CUARTO NIVEL MAESTRIA"),1,0)))</f>
        <v/>
      </c>
    </row>
    <row r="472" spans="1:25" s="8" customFormat="1" ht="27.95" customHeight="1" x14ac:dyDescent="0.25">
      <c r="A472" s="55" t="s">
        <v>189</v>
      </c>
      <c r="B472" s="58"/>
      <c r="C472" s="58"/>
      <c r="D472" s="58"/>
      <c r="E472" s="58"/>
      <c r="F472" s="58"/>
      <c r="G472" s="58"/>
      <c r="H472" s="58"/>
      <c r="I472" s="42"/>
      <c r="J472" s="42"/>
      <c r="K472" s="3"/>
      <c r="L472" s="3"/>
      <c r="M472" s="48"/>
      <c r="N472" s="4"/>
      <c r="O472" s="4"/>
      <c r="P472" s="5"/>
      <c r="Q472" s="6"/>
      <c r="R472" s="6"/>
      <c r="S472" s="7"/>
      <c r="T472" s="7"/>
      <c r="U472" s="61">
        <f>SUM(T472:T476)</f>
        <v>0</v>
      </c>
      <c r="V472" s="95"/>
      <c r="W472" s="95"/>
      <c r="X472" s="98" t="e">
        <f>IF((SUMIF(Y472:Y476,"0",T472:T476)/SUM(T472:T476) &gt;0.5),"NO","SI")</f>
        <v>#DIV/0!</v>
      </c>
      <c r="Y472" s="29" t="str">
        <f>IF(TRIM(L472)="","",IF(AND(P472="SI", G472="CUARTO NIVEL PHD"),1.5,IF(AND(P472="SI",G472="CUARTO NIVEL MAESTRIA"),1,0)))</f>
        <v/>
      </c>
    </row>
    <row r="473" spans="1:25" s="8" customFormat="1" ht="27.95" customHeight="1" x14ac:dyDescent="0.25">
      <c r="A473" s="56"/>
      <c r="B473" s="59"/>
      <c r="C473" s="59"/>
      <c r="D473" s="59"/>
      <c r="E473" s="59"/>
      <c r="F473" s="59"/>
      <c r="G473" s="59"/>
      <c r="H473" s="59"/>
      <c r="I473" s="43"/>
      <c r="J473" s="43"/>
      <c r="K473" s="9"/>
      <c r="L473" s="9"/>
      <c r="M473" s="49"/>
      <c r="N473" s="10"/>
      <c r="O473" s="10"/>
      <c r="P473" s="11"/>
      <c r="Q473" s="12"/>
      <c r="R473" s="12"/>
      <c r="S473" s="10"/>
      <c r="T473" s="10"/>
      <c r="U473" s="62"/>
      <c r="V473" s="96"/>
      <c r="W473" s="96"/>
      <c r="X473" s="99"/>
      <c r="Y473" s="30" t="str">
        <f>IF(TRIM(L473)="","",IF(AND(P473="SI", G472="CUARTO NIVEL PHD"),1.5,IF(AND(P473="SI",G472="CUARTO NIVEL MAESTRIA"),1,0)))</f>
        <v/>
      </c>
    </row>
    <row r="474" spans="1:25" s="8" customFormat="1" ht="27.95" customHeight="1" x14ac:dyDescent="0.25">
      <c r="A474" s="56"/>
      <c r="B474" s="59"/>
      <c r="C474" s="59"/>
      <c r="D474" s="59"/>
      <c r="E474" s="59"/>
      <c r="F474" s="59"/>
      <c r="G474" s="59"/>
      <c r="H474" s="59"/>
      <c r="I474" s="43"/>
      <c r="J474" s="43"/>
      <c r="K474" s="13"/>
      <c r="L474" s="13"/>
      <c r="M474" s="50"/>
      <c r="N474" s="10"/>
      <c r="O474" s="10"/>
      <c r="P474" s="14"/>
      <c r="Q474" s="15"/>
      <c r="R474" s="15"/>
      <c r="S474" s="16"/>
      <c r="T474" s="16"/>
      <c r="U474" s="62"/>
      <c r="V474" s="96"/>
      <c r="W474" s="96"/>
      <c r="X474" s="99"/>
      <c r="Y474" s="30" t="str">
        <f>IF(TRIM(L474)="","",IF(AND(P474="SI", G472="CUARTO NIVEL PHD"),1.5,IF(AND(P474="SI",G472="CUARTO NIVEL MAESTRIA"),1,0)))</f>
        <v/>
      </c>
    </row>
    <row r="475" spans="1:25" s="8" customFormat="1" ht="27.95" customHeight="1" x14ac:dyDescent="0.25">
      <c r="A475" s="56"/>
      <c r="B475" s="59"/>
      <c r="C475" s="59"/>
      <c r="D475" s="59"/>
      <c r="E475" s="59"/>
      <c r="F475" s="59"/>
      <c r="G475" s="59"/>
      <c r="H475" s="59"/>
      <c r="I475" s="44"/>
      <c r="J475" s="43"/>
      <c r="K475" s="13"/>
      <c r="L475" s="13"/>
      <c r="M475" s="50"/>
      <c r="N475" s="10" t="str">
        <f>IF(TRIM(M475)="","",LOOKUP(M475,Datos!$L$8:$L$33,Datos!$J$8:$J$33))</f>
        <v/>
      </c>
      <c r="O475" s="10" t="str">
        <f>IF(TRIM(M475)="","",LOOKUP(M475, Datos!$L$8:$L$33,Datos!$K$8:$K$33))</f>
        <v/>
      </c>
      <c r="P475" s="14"/>
      <c r="Q475" s="15"/>
      <c r="R475" s="15"/>
      <c r="S475" s="16"/>
      <c r="T475" s="16"/>
      <c r="U475" s="62"/>
      <c r="V475" s="96"/>
      <c r="W475" s="96"/>
      <c r="X475" s="99"/>
      <c r="Y475" s="30" t="str">
        <f>IF(TRIM(L475)="","",IF(AND(P475="SI", G472="CUARTO NIVEL PHD"),1.5,IF(AND(P475="SI",G472="CUARTO NIVEL MAESTRIA"),1,0)))</f>
        <v/>
      </c>
    </row>
    <row r="476" spans="1:25" s="8" customFormat="1" ht="27.95" customHeight="1" thickBot="1" x14ac:dyDescent="0.3">
      <c r="A476" s="57"/>
      <c r="B476" s="60"/>
      <c r="C476" s="60"/>
      <c r="D476" s="60"/>
      <c r="E476" s="60"/>
      <c r="F476" s="60"/>
      <c r="G476" s="60"/>
      <c r="H476" s="60"/>
      <c r="I476" s="54"/>
      <c r="J476" s="54"/>
      <c r="K476" s="17"/>
      <c r="L476" s="17"/>
      <c r="M476" s="51"/>
      <c r="N476" s="18" t="str">
        <f>IF(TRIM(M476)="","",LOOKUP(M476,Datos!$L$8:$L$33,Datos!$J$8:$J$33))</f>
        <v/>
      </c>
      <c r="O476" s="18" t="str">
        <f>IF(TRIM(M476)="","",LOOKUP(M476, Datos!$L$8:$L$33,Datos!$K$8:$K$33))</f>
        <v/>
      </c>
      <c r="P476" s="19"/>
      <c r="Q476" s="20"/>
      <c r="R476" s="20"/>
      <c r="S476" s="18"/>
      <c r="T476" s="18"/>
      <c r="U476" s="63"/>
      <c r="V476" s="97"/>
      <c r="W476" s="97"/>
      <c r="X476" s="100"/>
      <c r="Y476" s="31" t="str">
        <f>IF(TRIM(L476)="","",IF(AND(P476="SI", G472="CUARTO NIVEL PHD"),1.5,IF(AND(P476="SI",G472="CUARTO NIVEL MAESTRIA"),1,0)))</f>
        <v/>
      </c>
    </row>
    <row r="477" spans="1:25" s="8" customFormat="1" ht="27.95" customHeight="1" x14ac:dyDescent="0.25">
      <c r="A477" s="55" t="s">
        <v>190</v>
      </c>
      <c r="B477" s="58"/>
      <c r="C477" s="58"/>
      <c r="D477" s="58"/>
      <c r="E477" s="58"/>
      <c r="F477" s="58"/>
      <c r="G477" s="58"/>
      <c r="H477" s="58"/>
      <c r="I477" s="42"/>
      <c r="J477" s="42"/>
      <c r="K477" s="3"/>
      <c r="L477" s="3"/>
      <c r="M477" s="48"/>
      <c r="N477" s="4"/>
      <c r="O477" s="4"/>
      <c r="P477" s="5"/>
      <c r="Q477" s="6"/>
      <c r="R477" s="6"/>
      <c r="S477" s="7"/>
      <c r="T477" s="7"/>
      <c r="U477" s="61">
        <f>SUM(T477:T481)</f>
        <v>0</v>
      </c>
      <c r="V477" s="95"/>
      <c r="W477" s="95"/>
      <c r="X477" s="98" t="e">
        <f>IF((SUMIF(Y477:Y481,"0",T477:T481)/SUM(T477:T481) &gt;0.5),"NO","SI")</f>
        <v>#DIV/0!</v>
      </c>
      <c r="Y477" s="29" t="str">
        <f>IF(TRIM(L477)="","",IF(AND(P477="SI", G477="CUARTO NIVEL PHD"),1.5,IF(AND(P477="SI",G477="CUARTO NIVEL MAESTRIA"),1,0)))</f>
        <v/>
      </c>
    </row>
    <row r="478" spans="1:25" s="8" customFormat="1" ht="27.95" customHeight="1" x14ac:dyDescent="0.25">
      <c r="A478" s="56"/>
      <c r="B478" s="59"/>
      <c r="C478" s="59"/>
      <c r="D478" s="59"/>
      <c r="E478" s="59"/>
      <c r="F478" s="59"/>
      <c r="G478" s="59"/>
      <c r="H478" s="59"/>
      <c r="I478" s="43"/>
      <c r="J478" s="43"/>
      <c r="K478" s="9"/>
      <c r="L478" s="9"/>
      <c r="M478" s="49"/>
      <c r="N478" s="10"/>
      <c r="O478" s="10"/>
      <c r="P478" s="11"/>
      <c r="Q478" s="12"/>
      <c r="R478" s="12"/>
      <c r="S478" s="10"/>
      <c r="T478" s="10"/>
      <c r="U478" s="62"/>
      <c r="V478" s="96"/>
      <c r="W478" s="96"/>
      <c r="X478" s="99"/>
      <c r="Y478" s="30" t="str">
        <f>IF(TRIM(L478)="","",IF(AND(P478="SI", G477="CUARTO NIVEL PHD"),1.5,IF(AND(P478="SI",G477="CUARTO NIVEL MAESTRIA"),1,0)))</f>
        <v/>
      </c>
    </row>
    <row r="479" spans="1:25" s="8" customFormat="1" ht="27.95" customHeight="1" x14ac:dyDescent="0.25">
      <c r="A479" s="56"/>
      <c r="B479" s="59"/>
      <c r="C479" s="59"/>
      <c r="D479" s="59"/>
      <c r="E479" s="59"/>
      <c r="F479" s="59"/>
      <c r="G479" s="59"/>
      <c r="H479" s="59"/>
      <c r="I479" s="43"/>
      <c r="J479" s="43"/>
      <c r="K479" s="13"/>
      <c r="L479" s="13"/>
      <c r="M479" s="50"/>
      <c r="N479" s="10"/>
      <c r="O479" s="10"/>
      <c r="P479" s="14"/>
      <c r="Q479" s="15"/>
      <c r="R479" s="15"/>
      <c r="S479" s="16"/>
      <c r="T479" s="16"/>
      <c r="U479" s="62"/>
      <c r="V479" s="96"/>
      <c r="W479" s="96"/>
      <c r="X479" s="99"/>
      <c r="Y479" s="30" t="str">
        <f>IF(TRIM(L479)="","",IF(AND(P479="SI", G477="CUARTO NIVEL PHD"),1.5,IF(AND(P479="SI",G477="CUARTO NIVEL MAESTRIA"),1,0)))</f>
        <v/>
      </c>
    </row>
    <row r="480" spans="1:25" s="8" customFormat="1" ht="27.95" customHeight="1" x14ac:dyDescent="0.25">
      <c r="A480" s="56"/>
      <c r="B480" s="59"/>
      <c r="C480" s="59"/>
      <c r="D480" s="59"/>
      <c r="E480" s="59"/>
      <c r="F480" s="59"/>
      <c r="G480" s="59"/>
      <c r="H480" s="59"/>
      <c r="I480" s="44"/>
      <c r="J480" s="43"/>
      <c r="K480" s="13"/>
      <c r="L480" s="13"/>
      <c r="M480" s="50"/>
      <c r="N480" s="10" t="str">
        <f>IF(TRIM(M480)="","",LOOKUP(M480,Datos!$L$8:$L$33,Datos!$J$8:$J$33))</f>
        <v/>
      </c>
      <c r="O480" s="10" t="str">
        <f>IF(TRIM(M480)="","",LOOKUP(M480, Datos!$L$8:$L$33,Datos!$K$8:$K$33))</f>
        <v/>
      </c>
      <c r="P480" s="14"/>
      <c r="Q480" s="15"/>
      <c r="R480" s="15"/>
      <c r="S480" s="16"/>
      <c r="T480" s="16"/>
      <c r="U480" s="62"/>
      <c r="V480" s="96"/>
      <c r="W480" s="96"/>
      <c r="X480" s="99"/>
      <c r="Y480" s="30" t="str">
        <f>IF(TRIM(L480)="","",IF(AND(P480="SI", G477="CUARTO NIVEL PHD"),1.5,IF(AND(P480="SI",G477="CUARTO NIVEL MAESTRIA"),1,0)))</f>
        <v/>
      </c>
    </row>
    <row r="481" spans="1:25" s="8" customFormat="1" ht="27.95" customHeight="1" thickBot="1" x14ac:dyDescent="0.3">
      <c r="A481" s="57"/>
      <c r="B481" s="60"/>
      <c r="C481" s="60"/>
      <c r="D481" s="60"/>
      <c r="E481" s="60"/>
      <c r="F481" s="60"/>
      <c r="G481" s="60"/>
      <c r="H481" s="60"/>
      <c r="I481" s="54"/>
      <c r="J481" s="54"/>
      <c r="K481" s="17"/>
      <c r="L481" s="17"/>
      <c r="M481" s="51"/>
      <c r="N481" s="18" t="str">
        <f>IF(TRIM(M481)="","",LOOKUP(M481,Datos!$L$8:$L$33,Datos!$J$8:$J$33))</f>
        <v/>
      </c>
      <c r="O481" s="18" t="str">
        <f>IF(TRIM(M481)="","",LOOKUP(M481, Datos!$L$8:$L$33,Datos!$K$8:$K$33))</f>
        <v/>
      </c>
      <c r="P481" s="19"/>
      <c r="Q481" s="20"/>
      <c r="R481" s="20"/>
      <c r="S481" s="18"/>
      <c r="T481" s="18"/>
      <c r="U481" s="63"/>
      <c r="V481" s="97"/>
      <c r="W481" s="97"/>
      <c r="X481" s="100"/>
      <c r="Y481" s="31" t="str">
        <f>IF(TRIM(L481)="","",IF(AND(P481="SI", G477="CUARTO NIVEL PHD"),1.5,IF(AND(P481="SI",G477="CUARTO NIVEL MAESTRIA"),1,0)))</f>
        <v/>
      </c>
    </row>
    <row r="482" spans="1:25" s="8" customFormat="1" ht="27.95" customHeight="1" x14ac:dyDescent="0.25">
      <c r="A482" s="55" t="s">
        <v>191</v>
      </c>
      <c r="B482" s="58"/>
      <c r="C482" s="58"/>
      <c r="D482" s="58"/>
      <c r="E482" s="58"/>
      <c r="F482" s="58"/>
      <c r="G482" s="58"/>
      <c r="H482" s="58"/>
      <c r="I482" s="42"/>
      <c r="J482" s="42"/>
      <c r="K482" s="3"/>
      <c r="L482" s="3"/>
      <c r="M482" s="48"/>
      <c r="N482" s="4"/>
      <c r="O482" s="4"/>
      <c r="P482" s="5"/>
      <c r="Q482" s="6"/>
      <c r="R482" s="6"/>
      <c r="S482" s="7"/>
      <c r="T482" s="7"/>
      <c r="U482" s="61">
        <f>SUM(T482:T486)</f>
        <v>0</v>
      </c>
      <c r="V482" s="95"/>
      <c r="W482" s="95"/>
      <c r="X482" s="98" t="e">
        <f>IF((SUMIF(Y482:Y486,"0",T482:T486)/SUM(T482:T486) &gt;0.5),"NO","SI")</f>
        <v>#DIV/0!</v>
      </c>
      <c r="Y482" s="29" t="str">
        <f>IF(TRIM(L482)="","",IF(AND(P482="SI", G482="CUARTO NIVEL PHD"),1.5,IF(AND(P482="SI",G482="CUARTO NIVEL MAESTRIA"),1,0)))</f>
        <v/>
      </c>
    </row>
    <row r="483" spans="1:25" s="8" customFormat="1" ht="27.95" customHeight="1" x14ac:dyDescent="0.25">
      <c r="A483" s="56"/>
      <c r="B483" s="59"/>
      <c r="C483" s="59"/>
      <c r="D483" s="59"/>
      <c r="E483" s="59"/>
      <c r="F483" s="59"/>
      <c r="G483" s="59"/>
      <c r="H483" s="59"/>
      <c r="I483" s="43"/>
      <c r="J483" s="43"/>
      <c r="K483" s="9"/>
      <c r="L483" s="9"/>
      <c r="M483" s="49"/>
      <c r="N483" s="10"/>
      <c r="O483" s="10"/>
      <c r="P483" s="11"/>
      <c r="Q483" s="12"/>
      <c r="R483" s="12"/>
      <c r="S483" s="10"/>
      <c r="T483" s="10"/>
      <c r="U483" s="62"/>
      <c r="V483" s="96"/>
      <c r="W483" s="96"/>
      <c r="X483" s="99"/>
      <c r="Y483" s="30" t="str">
        <f>IF(TRIM(L483)="","",IF(AND(P483="SI", G482="CUARTO NIVEL PHD"),1.5,IF(AND(P483="SI",G482="CUARTO NIVEL MAESTRIA"),1,0)))</f>
        <v/>
      </c>
    </row>
    <row r="484" spans="1:25" s="8" customFormat="1" ht="27.95" customHeight="1" x14ac:dyDescent="0.25">
      <c r="A484" s="56"/>
      <c r="B484" s="59"/>
      <c r="C484" s="59"/>
      <c r="D484" s="59"/>
      <c r="E484" s="59"/>
      <c r="F484" s="59"/>
      <c r="G484" s="59"/>
      <c r="H484" s="59"/>
      <c r="I484" s="43"/>
      <c r="J484" s="43"/>
      <c r="K484" s="13"/>
      <c r="L484" s="13"/>
      <c r="M484" s="50"/>
      <c r="N484" s="10"/>
      <c r="O484" s="10"/>
      <c r="P484" s="14"/>
      <c r="Q484" s="15"/>
      <c r="R484" s="15"/>
      <c r="S484" s="16"/>
      <c r="T484" s="16"/>
      <c r="U484" s="62"/>
      <c r="V484" s="96"/>
      <c r="W484" s="96"/>
      <c r="X484" s="99"/>
      <c r="Y484" s="30" t="str">
        <f>IF(TRIM(L484)="","",IF(AND(P484="SI", G482="CUARTO NIVEL PHD"),1.5,IF(AND(P484="SI",G482="CUARTO NIVEL MAESTRIA"),1,0)))</f>
        <v/>
      </c>
    </row>
    <row r="485" spans="1:25" s="8" customFormat="1" ht="27.95" customHeight="1" x14ac:dyDescent="0.25">
      <c r="A485" s="56"/>
      <c r="B485" s="59"/>
      <c r="C485" s="59"/>
      <c r="D485" s="59"/>
      <c r="E485" s="59"/>
      <c r="F485" s="59"/>
      <c r="G485" s="59"/>
      <c r="H485" s="59"/>
      <c r="I485" s="44"/>
      <c r="J485" s="43"/>
      <c r="K485" s="13"/>
      <c r="L485" s="13"/>
      <c r="M485" s="50"/>
      <c r="N485" s="10" t="str">
        <f>IF(TRIM(M485)="","",LOOKUP(M485,Datos!$L$8:$L$33,Datos!$J$8:$J$33))</f>
        <v/>
      </c>
      <c r="O485" s="10" t="str">
        <f>IF(TRIM(M485)="","",LOOKUP(M485, Datos!$L$8:$L$33,Datos!$K$8:$K$33))</f>
        <v/>
      </c>
      <c r="P485" s="14"/>
      <c r="Q485" s="15"/>
      <c r="R485" s="15"/>
      <c r="S485" s="16"/>
      <c r="T485" s="16"/>
      <c r="U485" s="62"/>
      <c r="V485" s="96"/>
      <c r="W485" s="96"/>
      <c r="X485" s="99"/>
      <c r="Y485" s="30" t="str">
        <f>IF(TRIM(L485)="","",IF(AND(P485="SI", G482="CUARTO NIVEL PHD"),1.5,IF(AND(P485="SI",G482="CUARTO NIVEL MAESTRIA"),1,0)))</f>
        <v/>
      </c>
    </row>
    <row r="486" spans="1:25" s="8" customFormat="1" ht="27.95" customHeight="1" thickBot="1" x14ac:dyDescent="0.3">
      <c r="A486" s="57"/>
      <c r="B486" s="60"/>
      <c r="C486" s="60"/>
      <c r="D486" s="60"/>
      <c r="E486" s="60"/>
      <c r="F486" s="60"/>
      <c r="G486" s="60"/>
      <c r="H486" s="60"/>
      <c r="I486" s="54"/>
      <c r="J486" s="54"/>
      <c r="K486" s="17"/>
      <c r="L486" s="17"/>
      <c r="M486" s="51"/>
      <c r="N486" s="18" t="str">
        <f>IF(TRIM(M486)="","",LOOKUP(M486,Datos!$L$8:$L$33,Datos!$J$8:$J$33))</f>
        <v/>
      </c>
      <c r="O486" s="18" t="str">
        <f>IF(TRIM(M486)="","",LOOKUP(M486, Datos!$L$8:$L$33,Datos!$K$8:$K$33))</f>
        <v/>
      </c>
      <c r="P486" s="19"/>
      <c r="Q486" s="20"/>
      <c r="R486" s="20"/>
      <c r="S486" s="18"/>
      <c r="T486" s="18"/>
      <c r="U486" s="63"/>
      <c r="V486" s="97"/>
      <c r="W486" s="97"/>
      <c r="X486" s="100"/>
      <c r="Y486" s="31" t="str">
        <f>IF(TRIM(L486)="","",IF(AND(P486="SI", G482="CUARTO NIVEL PHD"),1.5,IF(AND(P486="SI",G482="CUARTO NIVEL MAESTRIA"),1,0)))</f>
        <v/>
      </c>
    </row>
    <row r="487" spans="1:25" s="8" customFormat="1" ht="27.95" customHeight="1" x14ac:dyDescent="0.25">
      <c r="A487" s="55" t="s">
        <v>192</v>
      </c>
      <c r="B487" s="58"/>
      <c r="C487" s="58"/>
      <c r="D487" s="58"/>
      <c r="E487" s="58"/>
      <c r="F487" s="58"/>
      <c r="G487" s="58"/>
      <c r="H487" s="58"/>
      <c r="I487" s="42"/>
      <c r="J487" s="42"/>
      <c r="K487" s="3"/>
      <c r="L487" s="3"/>
      <c r="M487" s="48"/>
      <c r="N487" s="4"/>
      <c r="O487" s="4"/>
      <c r="P487" s="5"/>
      <c r="Q487" s="6"/>
      <c r="R487" s="6"/>
      <c r="S487" s="7"/>
      <c r="T487" s="7"/>
      <c r="U487" s="61">
        <f>SUM(T487:T491)</f>
        <v>0</v>
      </c>
      <c r="V487" s="95"/>
      <c r="W487" s="95"/>
      <c r="X487" s="98" t="e">
        <f>IF((SUMIF(Y487:Y491,"0",T487:T491)/SUM(T487:T491) &gt;0.5),"NO","SI")</f>
        <v>#DIV/0!</v>
      </c>
      <c r="Y487" s="29" t="str">
        <f>IF(TRIM(L487)="","",IF(AND(P487="SI", G487="CUARTO NIVEL PHD"),1.5,IF(AND(P487="SI",G487="CUARTO NIVEL MAESTRIA"),1,0)))</f>
        <v/>
      </c>
    </row>
    <row r="488" spans="1:25" s="8" customFormat="1" ht="27.95" customHeight="1" x14ac:dyDescent="0.25">
      <c r="A488" s="56"/>
      <c r="B488" s="59"/>
      <c r="C488" s="59"/>
      <c r="D488" s="59"/>
      <c r="E488" s="59"/>
      <c r="F488" s="59"/>
      <c r="G488" s="59"/>
      <c r="H488" s="59"/>
      <c r="I488" s="43"/>
      <c r="J488" s="43"/>
      <c r="K488" s="9"/>
      <c r="L488" s="9"/>
      <c r="M488" s="49"/>
      <c r="N488" s="10"/>
      <c r="O488" s="10"/>
      <c r="P488" s="11"/>
      <c r="Q488" s="12"/>
      <c r="R488" s="12"/>
      <c r="S488" s="10"/>
      <c r="T488" s="10"/>
      <c r="U488" s="62"/>
      <c r="V488" s="96"/>
      <c r="W488" s="96"/>
      <c r="X488" s="99"/>
      <c r="Y488" s="30" t="str">
        <f>IF(TRIM(L488)="","",IF(AND(P488="SI", G487="CUARTO NIVEL PHD"),1.5,IF(AND(P488="SI",G487="CUARTO NIVEL MAESTRIA"),1,0)))</f>
        <v/>
      </c>
    </row>
    <row r="489" spans="1:25" s="8" customFormat="1" ht="27.95" customHeight="1" x14ac:dyDescent="0.25">
      <c r="A489" s="56"/>
      <c r="B489" s="59"/>
      <c r="C489" s="59"/>
      <c r="D489" s="59"/>
      <c r="E489" s="59"/>
      <c r="F489" s="59"/>
      <c r="G489" s="59"/>
      <c r="H489" s="59"/>
      <c r="I489" s="43"/>
      <c r="J489" s="43"/>
      <c r="K489" s="13"/>
      <c r="L489" s="13"/>
      <c r="M489" s="50"/>
      <c r="N489" s="10"/>
      <c r="O489" s="10"/>
      <c r="P489" s="14"/>
      <c r="Q489" s="15"/>
      <c r="R489" s="15"/>
      <c r="S489" s="16"/>
      <c r="T489" s="16"/>
      <c r="U489" s="62"/>
      <c r="V489" s="96"/>
      <c r="W489" s="96"/>
      <c r="X489" s="99"/>
      <c r="Y489" s="30" t="str">
        <f>IF(TRIM(L489)="","",IF(AND(P489="SI", G487="CUARTO NIVEL PHD"),1.5,IF(AND(P489="SI",G487="CUARTO NIVEL MAESTRIA"),1,0)))</f>
        <v/>
      </c>
    </row>
    <row r="490" spans="1:25" s="8" customFormat="1" ht="27.95" customHeight="1" x14ac:dyDescent="0.25">
      <c r="A490" s="56"/>
      <c r="B490" s="59"/>
      <c r="C490" s="59"/>
      <c r="D490" s="59"/>
      <c r="E490" s="59"/>
      <c r="F490" s="59"/>
      <c r="G490" s="59"/>
      <c r="H490" s="59"/>
      <c r="I490" s="44"/>
      <c r="J490" s="43"/>
      <c r="K490" s="13"/>
      <c r="L490" s="13"/>
      <c r="M490" s="50"/>
      <c r="N490" s="10" t="str">
        <f>IF(TRIM(M490)="","",LOOKUP(M490,Datos!$L$8:$L$33,Datos!$J$8:$J$33))</f>
        <v/>
      </c>
      <c r="O490" s="10" t="str">
        <f>IF(TRIM(M490)="","",LOOKUP(M490, Datos!$L$8:$L$33,Datos!$K$8:$K$33))</f>
        <v/>
      </c>
      <c r="P490" s="14"/>
      <c r="Q490" s="15"/>
      <c r="R490" s="15"/>
      <c r="S490" s="16"/>
      <c r="T490" s="16"/>
      <c r="U490" s="62"/>
      <c r="V490" s="96"/>
      <c r="W490" s="96"/>
      <c r="X490" s="99"/>
      <c r="Y490" s="30" t="str">
        <f>IF(TRIM(L490)="","",IF(AND(P490="SI", G487="CUARTO NIVEL PHD"),1.5,IF(AND(P490="SI",G487="CUARTO NIVEL MAESTRIA"),1,0)))</f>
        <v/>
      </c>
    </row>
    <row r="491" spans="1:25" s="8" customFormat="1" ht="27.95" customHeight="1" thickBot="1" x14ac:dyDescent="0.3">
      <c r="A491" s="57"/>
      <c r="B491" s="60"/>
      <c r="C491" s="60"/>
      <c r="D491" s="60"/>
      <c r="E491" s="60"/>
      <c r="F491" s="60"/>
      <c r="G491" s="60"/>
      <c r="H491" s="60"/>
      <c r="I491" s="54"/>
      <c r="J491" s="54"/>
      <c r="K491" s="17"/>
      <c r="L491" s="17"/>
      <c r="M491" s="51"/>
      <c r="N491" s="18" t="str">
        <f>IF(TRIM(M491)="","",LOOKUP(M491,Datos!$L$8:$L$33,Datos!$J$8:$J$33))</f>
        <v/>
      </c>
      <c r="O491" s="18" t="str">
        <f>IF(TRIM(M491)="","",LOOKUP(M491, Datos!$L$8:$L$33,Datos!$K$8:$K$33))</f>
        <v/>
      </c>
      <c r="P491" s="19"/>
      <c r="Q491" s="20"/>
      <c r="R491" s="20"/>
      <c r="S491" s="18"/>
      <c r="T491" s="18"/>
      <c r="U491" s="63"/>
      <c r="V491" s="97"/>
      <c r="W491" s="97"/>
      <c r="X491" s="100"/>
      <c r="Y491" s="31" t="str">
        <f>IF(TRIM(L491)="","",IF(AND(P491="SI", G487="CUARTO NIVEL PHD"),1.5,IF(AND(P491="SI",G487="CUARTO NIVEL MAESTRIA"),1,0)))</f>
        <v/>
      </c>
    </row>
    <row r="492" spans="1:25" s="8" customFormat="1" ht="27.95" customHeight="1" x14ac:dyDescent="0.25">
      <c r="A492" s="55" t="s">
        <v>193</v>
      </c>
      <c r="B492" s="58"/>
      <c r="C492" s="58"/>
      <c r="D492" s="58"/>
      <c r="E492" s="58"/>
      <c r="F492" s="58"/>
      <c r="G492" s="58"/>
      <c r="H492" s="58"/>
      <c r="I492" s="42"/>
      <c r="J492" s="42"/>
      <c r="K492" s="3"/>
      <c r="L492" s="3"/>
      <c r="M492" s="48"/>
      <c r="N492" s="4"/>
      <c r="O492" s="4"/>
      <c r="P492" s="5"/>
      <c r="Q492" s="6"/>
      <c r="R492" s="6"/>
      <c r="S492" s="7"/>
      <c r="T492" s="7"/>
      <c r="U492" s="61">
        <f>SUM(T492:T496)</f>
        <v>0</v>
      </c>
      <c r="V492" s="95"/>
      <c r="W492" s="95"/>
      <c r="X492" s="98" t="e">
        <f>IF((SUMIF(Y492:Y496,"0",T492:T496)/SUM(T492:T496) &gt;0.5),"NO","SI")</f>
        <v>#DIV/0!</v>
      </c>
      <c r="Y492" s="29" t="str">
        <f>IF(TRIM(L492)="","",IF(AND(P492="SI", G492="CUARTO NIVEL PHD"),1.5,IF(AND(P492="SI",G492="CUARTO NIVEL MAESTRIA"),1,0)))</f>
        <v/>
      </c>
    </row>
    <row r="493" spans="1:25" s="8" customFormat="1" ht="27.95" customHeight="1" x14ac:dyDescent="0.25">
      <c r="A493" s="56"/>
      <c r="B493" s="59"/>
      <c r="C493" s="59"/>
      <c r="D493" s="59"/>
      <c r="E493" s="59"/>
      <c r="F493" s="59"/>
      <c r="G493" s="59"/>
      <c r="H493" s="59"/>
      <c r="I493" s="43"/>
      <c r="J493" s="43"/>
      <c r="K493" s="9"/>
      <c r="L493" s="9"/>
      <c r="M493" s="49"/>
      <c r="N493" s="10"/>
      <c r="O493" s="10"/>
      <c r="P493" s="11"/>
      <c r="Q493" s="12"/>
      <c r="R493" s="12"/>
      <c r="S493" s="10"/>
      <c r="T493" s="10"/>
      <c r="U493" s="62"/>
      <c r="V493" s="96"/>
      <c r="W493" s="96"/>
      <c r="X493" s="99"/>
      <c r="Y493" s="30" t="str">
        <f>IF(TRIM(L493)="","",IF(AND(P493="SI", G492="CUARTO NIVEL PHD"),1.5,IF(AND(P493="SI",G492="CUARTO NIVEL MAESTRIA"),1,0)))</f>
        <v/>
      </c>
    </row>
    <row r="494" spans="1:25" s="8" customFormat="1" ht="27.95" customHeight="1" x14ac:dyDescent="0.25">
      <c r="A494" s="56"/>
      <c r="B494" s="59"/>
      <c r="C494" s="59"/>
      <c r="D494" s="59"/>
      <c r="E494" s="59"/>
      <c r="F494" s="59"/>
      <c r="G494" s="59"/>
      <c r="H494" s="59"/>
      <c r="I494" s="43"/>
      <c r="J494" s="43"/>
      <c r="K494" s="13"/>
      <c r="L494" s="13"/>
      <c r="M494" s="50"/>
      <c r="N494" s="10"/>
      <c r="O494" s="10"/>
      <c r="P494" s="14"/>
      <c r="Q494" s="15"/>
      <c r="R494" s="15"/>
      <c r="S494" s="16"/>
      <c r="T494" s="16"/>
      <c r="U494" s="62"/>
      <c r="V494" s="96"/>
      <c r="W494" s="96"/>
      <c r="X494" s="99"/>
      <c r="Y494" s="30" t="str">
        <f>IF(TRIM(L494)="","",IF(AND(P494="SI", G492="CUARTO NIVEL PHD"),1.5,IF(AND(P494="SI",G492="CUARTO NIVEL MAESTRIA"),1,0)))</f>
        <v/>
      </c>
    </row>
    <row r="495" spans="1:25" s="8" customFormat="1" ht="27.95" customHeight="1" x14ac:dyDescent="0.25">
      <c r="A495" s="56"/>
      <c r="B495" s="59"/>
      <c r="C495" s="59"/>
      <c r="D495" s="59"/>
      <c r="E495" s="59"/>
      <c r="F495" s="59"/>
      <c r="G495" s="59"/>
      <c r="H495" s="59"/>
      <c r="I495" s="44"/>
      <c r="J495" s="43"/>
      <c r="K495" s="13"/>
      <c r="L495" s="13"/>
      <c r="M495" s="50"/>
      <c r="N495" s="10" t="str">
        <f>IF(TRIM(M495)="","",LOOKUP(M495,Datos!$L$8:$L$33,Datos!$J$8:$J$33))</f>
        <v/>
      </c>
      <c r="O495" s="10" t="str">
        <f>IF(TRIM(M495)="","",LOOKUP(M495, Datos!$L$8:$L$33,Datos!$K$8:$K$33))</f>
        <v/>
      </c>
      <c r="P495" s="14"/>
      <c r="Q495" s="15"/>
      <c r="R495" s="15"/>
      <c r="S495" s="16"/>
      <c r="T495" s="16"/>
      <c r="U495" s="62"/>
      <c r="V495" s="96"/>
      <c r="W495" s="96"/>
      <c r="X495" s="99"/>
      <c r="Y495" s="30" t="str">
        <f>IF(TRIM(L495)="","",IF(AND(P495="SI", G492="CUARTO NIVEL PHD"),1.5,IF(AND(P495="SI",G492="CUARTO NIVEL MAESTRIA"),1,0)))</f>
        <v/>
      </c>
    </row>
    <row r="496" spans="1:25" s="8" customFormat="1" ht="27.95" customHeight="1" thickBot="1" x14ac:dyDescent="0.3">
      <c r="A496" s="57"/>
      <c r="B496" s="60"/>
      <c r="C496" s="60"/>
      <c r="D496" s="60"/>
      <c r="E496" s="60"/>
      <c r="F496" s="60"/>
      <c r="G496" s="60"/>
      <c r="H496" s="60"/>
      <c r="I496" s="54"/>
      <c r="J496" s="54"/>
      <c r="K496" s="17"/>
      <c r="L496" s="17"/>
      <c r="M496" s="51"/>
      <c r="N496" s="18" t="str">
        <f>IF(TRIM(M496)="","",LOOKUP(M496,Datos!$L$8:$L$33,Datos!$J$8:$J$33))</f>
        <v/>
      </c>
      <c r="O496" s="18" t="str">
        <f>IF(TRIM(M496)="","",LOOKUP(M496, Datos!$L$8:$L$33,Datos!$K$8:$K$33))</f>
        <v/>
      </c>
      <c r="P496" s="19"/>
      <c r="Q496" s="20"/>
      <c r="R496" s="20"/>
      <c r="S496" s="18"/>
      <c r="T496" s="18"/>
      <c r="U496" s="63"/>
      <c r="V496" s="97"/>
      <c r="W496" s="97"/>
      <c r="X496" s="100"/>
      <c r="Y496" s="31" t="str">
        <f>IF(TRIM(L496)="","",IF(AND(P496="SI", G492="CUARTO NIVEL PHD"),1.5,IF(AND(P496="SI",G492="CUARTO NIVEL MAESTRIA"),1,0)))</f>
        <v/>
      </c>
    </row>
    <row r="497" spans="1:25" s="8" customFormat="1" ht="27.95" customHeight="1" x14ac:dyDescent="0.25">
      <c r="A497" s="55" t="s">
        <v>194</v>
      </c>
      <c r="B497" s="58"/>
      <c r="C497" s="58"/>
      <c r="D497" s="58"/>
      <c r="E497" s="58"/>
      <c r="F497" s="58"/>
      <c r="G497" s="58"/>
      <c r="H497" s="58"/>
      <c r="I497" s="42"/>
      <c r="J497" s="42"/>
      <c r="K497" s="3"/>
      <c r="L497" s="3"/>
      <c r="M497" s="48"/>
      <c r="N497" s="4"/>
      <c r="O497" s="4"/>
      <c r="P497" s="5"/>
      <c r="Q497" s="6"/>
      <c r="R497" s="6"/>
      <c r="S497" s="7"/>
      <c r="T497" s="7"/>
      <c r="U497" s="61">
        <f>SUM(T497:T501)</f>
        <v>0</v>
      </c>
      <c r="V497" s="95"/>
      <c r="W497" s="95"/>
      <c r="X497" s="98" t="e">
        <f>IF((SUMIF(Y497:Y501,"0",T497:T501)/SUM(T497:T501) &gt;0.5),"NO","SI")</f>
        <v>#DIV/0!</v>
      </c>
      <c r="Y497" s="29" t="str">
        <f>IF(TRIM(L497)="","",IF(AND(P497="SI", G497="CUARTO NIVEL PHD"),1.5,IF(AND(P497="SI",G497="CUARTO NIVEL MAESTRIA"),1,0)))</f>
        <v/>
      </c>
    </row>
    <row r="498" spans="1:25" s="8" customFormat="1" ht="27.95" customHeight="1" x14ac:dyDescent="0.25">
      <c r="A498" s="56"/>
      <c r="B498" s="59"/>
      <c r="C498" s="59"/>
      <c r="D498" s="59"/>
      <c r="E498" s="59"/>
      <c r="F498" s="59"/>
      <c r="G498" s="59"/>
      <c r="H498" s="59"/>
      <c r="I498" s="43"/>
      <c r="J498" s="43"/>
      <c r="K498" s="9"/>
      <c r="L498" s="9"/>
      <c r="M498" s="49"/>
      <c r="N498" s="10"/>
      <c r="O498" s="10"/>
      <c r="P498" s="11"/>
      <c r="Q498" s="12"/>
      <c r="R498" s="12"/>
      <c r="S498" s="10"/>
      <c r="T498" s="10"/>
      <c r="U498" s="62"/>
      <c r="V498" s="96"/>
      <c r="W498" s="96"/>
      <c r="X498" s="99"/>
      <c r="Y498" s="30" t="str">
        <f>IF(TRIM(L498)="","",IF(AND(P498="SI", G497="CUARTO NIVEL PHD"),1.5,IF(AND(P498="SI",G497="CUARTO NIVEL MAESTRIA"),1,0)))</f>
        <v/>
      </c>
    </row>
    <row r="499" spans="1:25" s="8" customFormat="1" ht="27.95" customHeight="1" x14ac:dyDescent="0.25">
      <c r="A499" s="56"/>
      <c r="B499" s="59"/>
      <c r="C499" s="59"/>
      <c r="D499" s="59"/>
      <c r="E499" s="59"/>
      <c r="F499" s="59"/>
      <c r="G499" s="59"/>
      <c r="H499" s="59"/>
      <c r="I499" s="43"/>
      <c r="J499" s="43"/>
      <c r="K499" s="13"/>
      <c r="L499" s="13"/>
      <c r="M499" s="50"/>
      <c r="N499" s="10"/>
      <c r="O499" s="10"/>
      <c r="P499" s="14"/>
      <c r="Q499" s="15"/>
      <c r="R499" s="15"/>
      <c r="S499" s="16"/>
      <c r="T499" s="16"/>
      <c r="U499" s="62"/>
      <c r="V499" s="96"/>
      <c r="W499" s="96"/>
      <c r="X499" s="99"/>
      <c r="Y499" s="30" t="str">
        <f>IF(TRIM(L499)="","",IF(AND(P499="SI", G497="CUARTO NIVEL PHD"),1.5,IF(AND(P499="SI",G497="CUARTO NIVEL MAESTRIA"),1,0)))</f>
        <v/>
      </c>
    </row>
    <row r="500" spans="1:25" s="8" customFormat="1" ht="27.95" customHeight="1" x14ac:dyDescent="0.25">
      <c r="A500" s="56"/>
      <c r="B500" s="59"/>
      <c r="C500" s="59"/>
      <c r="D500" s="59"/>
      <c r="E500" s="59"/>
      <c r="F500" s="59"/>
      <c r="G500" s="59"/>
      <c r="H500" s="59"/>
      <c r="I500" s="44"/>
      <c r="J500" s="43"/>
      <c r="K500" s="13"/>
      <c r="L500" s="13"/>
      <c r="M500" s="50"/>
      <c r="N500" s="10" t="str">
        <f>IF(TRIM(M500)="","",LOOKUP(M500,Datos!$L$8:$L$33,Datos!$J$8:$J$33))</f>
        <v/>
      </c>
      <c r="O500" s="10" t="str">
        <f>IF(TRIM(M500)="","",LOOKUP(M500, Datos!$L$8:$L$33,Datos!$K$8:$K$33))</f>
        <v/>
      </c>
      <c r="P500" s="14"/>
      <c r="Q500" s="15"/>
      <c r="R500" s="15"/>
      <c r="S500" s="16"/>
      <c r="T500" s="16"/>
      <c r="U500" s="62"/>
      <c r="V500" s="96"/>
      <c r="W500" s="96"/>
      <c r="X500" s="99"/>
      <c r="Y500" s="30" t="str">
        <f>IF(TRIM(L500)="","",IF(AND(P500="SI", G497="CUARTO NIVEL PHD"),1.5,IF(AND(P500="SI",G497="CUARTO NIVEL MAESTRIA"),1,0)))</f>
        <v/>
      </c>
    </row>
    <row r="501" spans="1:25" s="8" customFormat="1" ht="27.95" customHeight="1" thickBot="1" x14ac:dyDescent="0.3">
      <c r="A501" s="57"/>
      <c r="B501" s="60"/>
      <c r="C501" s="60"/>
      <c r="D501" s="60"/>
      <c r="E501" s="60"/>
      <c r="F501" s="60"/>
      <c r="G501" s="60"/>
      <c r="H501" s="60"/>
      <c r="I501" s="54"/>
      <c r="J501" s="54"/>
      <c r="K501" s="17"/>
      <c r="L501" s="17"/>
      <c r="M501" s="51"/>
      <c r="N501" s="18" t="str">
        <f>IF(TRIM(M501)="","",LOOKUP(M501,Datos!$L$8:$L$33,Datos!$J$8:$J$33))</f>
        <v/>
      </c>
      <c r="O501" s="18" t="str">
        <f>IF(TRIM(M501)="","",LOOKUP(M501, Datos!$L$8:$L$33,Datos!$K$8:$K$33))</f>
        <v/>
      </c>
      <c r="P501" s="19"/>
      <c r="Q501" s="20"/>
      <c r="R501" s="20"/>
      <c r="S501" s="18"/>
      <c r="T501" s="18"/>
      <c r="U501" s="63"/>
      <c r="V501" s="97"/>
      <c r="W501" s="97"/>
      <c r="X501" s="100"/>
      <c r="Y501" s="31" t="str">
        <f>IF(TRIM(L501)="","",IF(AND(P501="SI", G497="CUARTO NIVEL PHD"),1.5,IF(AND(P501="SI",G497="CUARTO NIVEL MAESTRIA"),1,0)))</f>
        <v/>
      </c>
    </row>
    <row r="502" spans="1:25" s="8" customFormat="1" ht="27.95" customHeight="1" x14ac:dyDescent="0.25">
      <c r="A502" s="55" t="s">
        <v>195</v>
      </c>
      <c r="B502" s="58"/>
      <c r="C502" s="58"/>
      <c r="D502" s="58"/>
      <c r="E502" s="58"/>
      <c r="F502" s="58"/>
      <c r="G502" s="58"/>
      <c r="H502" s="58"/>
      <c r="I502" s="42"/>
      <c r="J502" s="42"/>
      <c r="K502" s="3"/>
      <c r="L502" s="3"/>
      <c r="M502" s="48"/>
      <c r="N502" s="4"/>
      <c r="O502" s="4"/>
      <c r="P502" s="5"/>
      <c r="Q502" s="6"/>
      <c r="R502" s="6"/>
      <c r="S502" s="7"/>
      <c r="T502" s="7"/>
      <c r="U502" s="61">
        <f>SUM(T502:T506)</f>
        <v>0</v>
      </c>
      <c r="V502" s="95"/>
      <c r="W502" s="95"/>
      <c r="X502" s="98" t="e">
        <f>IF((SUMIF(Y502:Y506,"0",T502:T506)/SUM(T502:T506) &gt;0.5),"NO","SI")</f>
        <v>#DIV/0!</v>
      </c>
      <c r="Y502" s="29" t="str">
        <f>IF(TRIM(L502)="","",IF(AND(P502="SI", G502="CUARTO NIVEL PHD"),1.5,IF(AND(P502="SI",G502="CUARTO NIVEL MAESTRIA"),1,0)))</f>
        <v/>
      </c>
    </row>
    <row r="503" spans="1:25" s="8" customFormat="1" ht="27.95" customHeight="1" x14ac:dyDescent="0.25">
      <c r="A503" s="56"/>
      <c r="B503" s="59"/>
      <c r="C503" s="59"/>
      <c r="D503" s="59"/>
      <c r="E503" s="59"/>
      <c r="F503" s="59"/>
      <c r="G503" s="59"/>
      <c r="H503" s="59"/>
      <c r="I503" s="43"/>
      <c r="J503" s="43"/>
      <c r="K503" s="9"/>
      <c r="L503" s="9"/>
      <c r="M503" s="49"/>
      <c r="N503" s="10"/>
      <c r="O503" s="10"/>
      <c r="P503" s="11"/>
      <c r="Q503" s="12"/>
      <c r="R503" s="12"/>
      <c r="S503" s="10"/>
      <c r="T503" s="10"/>
      <c r="U503" s="62"/>
      <c r="V503" s="96"/>
      <c r="W503" s="96"/>
      <c r="X503" s="99"/>
      <c r="Y503" s="30" t="str">
        <f>IF(TRIM(L503)="","",IF(AND(P503="SI", G502="CUARTO NIVEL PHD"),1.5,IF(AND(P503="SI",G502="CUARTO NIVEL MAESTRIA"),1,0)))</f>
        <v/>
      </c>
    </row>
    <row r="504" spans="1:25" s="8" customFormat="1" ht="27.95" customHeight="1" x14ac:dyDescent="0.25">
      <c r="A504" s="56"/>
      <c r="B504" s="59"/>
      <c r="C504" s="59"/>
      <c r="D504" s="59"/>
      <c r="E504" s="59"/>
      <c r="F504" s="59"/>
      <c r="G504" s="59"/>
      <c r="H504" s="59"/>
      <c r="I504" s="43"/>
      <c r="J504" s="43"/>
      <c r="K504" s="13"/>
      <c r="L504" s="13"/>
      <c r="M504" s="50"/>
      <c r="N504" s="10"/>
      <c r="O504" s="10"/>
      <c r="P504" s="14"/>
      <c r="Q504" s="15"/>
      <c r="R504" s="15"/>
      <c r="S504" s="16"/>
      <c r="T504" s="16"/>
      <c r="U504" s="62"/>
      <c r="V504" s="96"/>
      <c r="W504" s="96"/>
      <c r="X504" s="99"/>
      <c r="Y504" s="30" t="str">
        <f>IF(TRIM(L504)="","",IF(AND(P504="SI", G502="CUARTO NIVEL PHD"),1.5,IF(AND(P504="SI",G502="CUARTO NIVEL MAESTRIA"),1,0)))</f>
        <v/>
      </c>
    </row>
    <row r="505" spans="1:25" s="8" customFormat="1" ht="27.95" customHeight="1" x14ac:dyDescent="0.25">
      <c r="A505" s="56"/>
      <c r="B505" s="59"/>
      <c r="C505" s="59"/>
      <c r="D505" s="59"/>
      <c r="E505" s="59"/>
      <c r="F505" s="59"/>
      <c r="G505" s="59"/>
      <c r="H505" s="59"/>
      <c r="I505" s="44"/>
      <c r="J505" s="43"/>
      <c r="K505" s="13"/>
      <c r="L505" s="13"/>
      <c r="M505" s="50"/>
      <c r="N505" s="10" t="str">
        <f>IF(TRIM(M505)="","",LOOKUP(M505,Datos!$L$8:$L$33,Datos!$J$8:$J$33))</f>
        <v/>
      </c>
      <c r="O505" s="10" t="str">
        <f>IF(TRIM(M505)="","",LOOKUP(M505, Datos!$L$8:$L$33,Datos!$K$8:$K$33))</f>
        <v/>
      </c>
      <c r="P505" s="14"/>
      <c r="Q505" s="15"/>
      <c r="R505" s="15"/>
      <c r="S505" s="16"/>
      <c r="T505" s="16"/>
      <c r="U505" s="62"/>
      <c r="V505" s="96"/>
      <c r="W505" s="96"/>
      <c r="X505" s="99"/>
      <c r="Y505" s="30" t="str">
        <f>IF(TRIM(L505)="","",IF(AND(P505="SI", G502="CUARTO NIVEL PHD"),1.5,IF(AND(P505="SI",G502="CUARTO NIVEL MAESTRIA"),1,0)))</f>
        <v/>
      </c>
    </row>
    <row r="506" spans="1:25" s="8" customFormat="1" ht="27.95" customHeight="1" thickBot="1" x14ac:dyDescent="0.3">
      <c r="A506" s="57"/>
      <c r="B506" s="60"/>
      <c r="C506" s="60"/>
      <c r="D506" s="60"/>
      <c r="E506" s="60"/>
      <c r="F506" s="60"/>
      <c r="G506" s="60"/>
      <c r="H506" s="60"/>
      <c r="I506" s="54"/>
      <c r="J506" s="54"/>
      <c r="K506" s="17"/>
      <c r="L506" s="17"/>
      <c r="M506" s="51"/>
      <c r="N506" s="18" t="str">
        <f>IF(TRIM(M506)="","",LOOKUP(M506,Datos!$L$8:$L$33,Datos!$J$8:$J$33))</f>
        <v/>
      </c>
      <c r="O506" s="18" t="str">
        <f>IF(TRIM(M506)="","",LOOKUP(M506, Datos!$L$8:$L$33,Datos!$K$8:$K$33))</f>
        <v/>
      </c>
      <c r="P506" s="19"/>
      <c r="Q506" s="20"/>
      <c r="R506" s="20"/>
      <c r="S506" s="18"/>
      <c r="T506" s="18"/>
      <c r="U506" s="63"/>
      <c r="V506" s="97"/>
      <c r="W506" s="97"/>
      <c r="X506" s="100"/>
      <c r="Y506" s="31" t="str">
        <f>IF(TRIM(L506)="","",IF(AND(P506="SI", G502="CUARTO NIVEL PHD"),1.5,IF(AND(P506="SI",G502="CUARTO NIVEL MAESTRIA"),1,0)))</f>
        <v/>
      </c>
    </row>
    <row r="507" spans="1:25" s="8" customFormat="1" ht="27.95" customHeight="1" x14ac:dyDescent="0.25">
      <c r="A507" s="55" t="s">
        <v>196</v>
      </c>
      <c r="B507" s="58"/>
      <c r="C507" s="58"/>
      <c r="D507" s="58"/>
      <c r="E507" s="58"/>
      <c r="F507" s="58"/>
      <c r="G507" s="58"/>
      <c r="H507" s="58"/>
      <c r="I507" s="42"/>
      <c r="J507" s="42"/>
      <c r="K507" s="3"/>
      <c r="L507" s="3"/>
      <c r="M507" s="48"/>
      <c r="N507" s="4"/>
      <c r="O507" s="4"/>
      <c r="P507" s="5"/>
      <c r="Q507" s="6"/>
      <c r="R507" s="6"/>
      <c r="S507" s="7"/>
      <c r="T507" s="7"/>
      <c r="U507" s="61">
        <f>SUM(T507:T511)</f>
        <v>0</v>
      </c>
      <c r="V507" s="95"/>
      <c r="W507" s="95"/>
      <c r="X507" s="98" t="e">
        <f>IF((SUMIF(Y507:Y511,"0",T507:T511)/SUM(T507:T511) &gt;0.5),"NO","SI")</f>
        <v>#DIV/0!</v>
      </c>
      <c r="Y507" s="29" t="str">
        <f>IF(TRIM(L507)="","",IF(AND(P507="SI", G507="CUARTO NIVEL PHD"),1.5,IF(AND(P507="SI",G507="CUARTO NIVEL MAESTRIA"),1,0)))</f>
        <v/>
      </c>
    </row>
    <row r="508" spans="1:25" s="8" customFormat="1" ht="27.95" customHeight="1" x14ac:dyDescent="0.25">
      <c r="A508" s="56"/>
      <c r="B508" s="59"/>
      <c r="C508" s="59"/>
      <c r="D508" s="59"/>
      <c r="E508" s="59"/>
      <c r="F508" s="59"/>
      <c r="G508" s="59"/>
      <c r="H508" s="59"/>
      <c r="I508" s="43"/>
      <c r="J508" s="43"/>
      <c r="K508" s="9"/>
      <c r="L508" s="9"/>
      <c r="M508" s="49"/>
      <c r="N508" s="10"/>
      <c r="O508" s="10"/>
      <c r="P508" s="11"/>
      <c r="Q508" s="12"/>
      <c r="R508" s="12"/>
      <c r="S508" s="10"/>
      <c r="T508" s="10"/>
      <c r="U508" s="62"/>
      <c r="V508" s="96"/>
      <c r="W508" s="96"/>
      <c r="X508" s="99"/>
      <c r="Y508" s="30" t="str">
        <f>IF(TRIM(L508)="","",IF(AND(P508="SI", G507="CUARTO NIVEL PHD"),1.5,IF(AND(P508="SI",G507="CUARTO NIVEL MAESTRIA"),1,0)))</f>
        <v/>
      </c>
    </row>
    <row r="509" spans="1:25" s="8" customFormat="1" ht="27.95" customHeight="1" x14ac:dyDescent="0.25">
      <c r="A509" s="56"/>
      <c r="B509" s="59"/>
      <c r="C509" s="59"/>
      <c r="D509" s="59"/>
      <c r="E509" s="59"/>
      <c r="F509" s="59"/>
      <c r="G509" s="59"/>
      <c r="H509" s="59"/>
      <c r="I509" s="43"/>
      <c r="J509" s="43"/>
      <c r="K509" s="13"/>
      <c r="L509" s="13"/>
      <c r="M509" s="50"/>
      <c r="N509" s="10"/>
      <c r="O509" s="10"/>
      <c r="P509" s="14"/>
      <c r="Q509" s="15"/>
      <c r="R509" s="15"/>
      <c r="S509" s="16"/>
      <c r="T509" s="16"/>
      <c r="U509" s="62"/>
      <c r="V509" s="96"/>
      <c r="W509" s="96"/>
      <c r="X509" s="99"/>
      <c r="Y509" s="30" t="str">
        <f>IF(TRIM(L509)="","",IF(AND(P509="SI", G507="CUARTO NIVEL PHD"),1.5,IF(AND(P509="SI",G507="CUARTO NIVEL MAESTRIA"),1,0)))</f>
        <v/>
      </c>
    </row>
    <row r="510" spans="1:25" s="8" customFormat="1" ht="27.95" customHeight="1" x14ac:dyDescent="0.25">
      <c r="A510" s="56"/>
      <c r="B510" s="59"/>
      <c r="C510" s="59"/>
      <c r="D510" s="59"/>
      <c r="E510" s="59"/>
      <c r="F510" s="59"/>
      <c r="G510" s="59"/>
      <c r="H510" s="59"/>
      <c r="I510" s="44"/>
      <c r="J510" s="43"/>
      <c r="K510" s="13"/>
      <c r="L510" s="13"/>
      <c r="M510" s="50"/>
      <c r="N510" s="10" t="str">
        <f>IF(TRIM(M510)="","",LOOKUP(M510,Datos!$L$8:$L$33,Datos!$J$8:$J$33))</f>
        <v/>
      </c>
      <c r="O510" s="10" t="str">
        <f>IF(TRIM(M510)="","",LOOKUP(M510, Datos!$L$8:$L$33,Datos!$K$8:$K$33))</f>
        <v/>
      </c>
      <c r="P510" s="14"/>
      <c r="Q510" s="15"/>
      <c r="R510" s="15"/>
      <c r="S510" s="16"/>
      <c r="T510" s="16"/>
      <c r="U510" s="62"/>
      <c r="V510" s="96"/>
      <c r="W510" s="96"/>
      <c r="X510" s="99"/>
      <c r="Y510" s="30" t="str">
        <f>IF(TRIM(L510)="","",IF(AND(P510="SI", G507="CUARTO NIVEL PHD"),1.5,IF(AND(P510="SI",G507="CUARTO NIVEL MAESTRIA"),1,0)))</f>
        <v/>
      </c>
    </row>
    <row r="511" spans="1:25" s="8" customFormat="1" ht="27.95" customHeight="1" thickBot="1" x14ac:dyDescent="0.3">
      <c r="A511" s="57"/>
      <c r="B511" s="60"/>
      <c r="C511" s="60"/>
      <c r="D511" s="60"/>
      <c r="E511" s="60"/>
      <c r="F511" s="60"/>
      <c r="G511" s="60"/>
      <c r="H511" s="60"/>
      <c r="I511" s="54"/>
      <c r="J511" s="54"/>
      <c r="K511" s="17"/>
      <c r="L511" s="17"/>
      <c r="M511" s="51"/>
      <c r="N511" s="18" t="str">
        <f>IF(TRIM(M511)="","",LOOKUP(M511,Datos!$L$8:$L$33,Datos!$J$8:$J$33))</f>
        <v/>
      </c>
      <c r="O511" s="18" t="str">
        <f>IF(TRIM(M511)="","",LOOKUP(M511, Datos!$L$8:$L$33,Datos!$K$8:$K$33))</f>
        <v/>
      </c>
      <c r="P511" s="19"/>
      <c r="Q511" s="20"/>
      <c r="R511" s="20"/>
      <c r="S511" s="18"/>
      <c r="T511" s="18"/>
      <c r="U511" s="63"/>
      <c r="V511" s="97"/>
      <c r="W511" s="97"/>
      <c r="X511" s="100"/>
      <c r="Y511" s="31" t="str">
        <f>IF(TRIM(L511)="","",IF(AND(P511="SI", G507="CUARTO NIVEL PHD"),1.5,IF(AND(P511="SI",G507="CUARTO NIVEL MAESTRIA"),1,0)))</f>
        <v/>
      </c>
    </row>
  </sheetData>
  <sheetProtection password="D516" sheet="1" objects="1" scenarios="1"/>
  <mergeCells count="1234">
    <mergeCell ref="Y10:Y11"/>
    <mergeCell ref="A12:A16"/>
    <mergeCell ref="B12:B16"/>
    <mergeCell ref="C12:C16"/>
    <mergeCell ref="D12:D16"/>
    <mergeCell ref="E12:E16"/>
    <mergeCell ref="N10:N11"/>
    <mergeCell ref="O10:O11"/>
    <mergeCell ref="P10:P11"/>
    <mergeCell ref="Q10:Q11"/>
    <mergeCell ref="R10:R11"/>
    <mergeCell ref="S10:S11"/>
    <mergeCell ref="F10:F11"/>
    <mergeCell ref="G10:G11"/>
    <mergeCell ref="K10:K11"/>
    <mergeCell ref="L10:L11"/>
    <mergeCell ref="M10:M11"/>
    <mergeCell ref="A10:A11"/>
    <mergeCell ref="B10:B11"/>
    <mergeCell ref="C10:C11"/>
    <mergeCell ref="D10:D11"/>
    <mergeCell ref="E10:E11"/>
    <mergeCell ref="A1:W1"/>
    <mergeCell ref="A2:W2"/>
    <mergeCell ref="A3:W3"/>
    <mergeCell ref="A4:W4"/>
    <mergeCell ref="A5:W5"/>
    <mergeCell ref="A6:W6"/>
    <mergeCell ref="F12:F16"/>
    <mergeCell ref="G12:G16"/>
    <mergeCell ref="H12:H16"/>
    <mergeCell ref="U12:U16"/>
    <mergeCell ref="V12:V16"/>
    <mergeCell ref="W12:W16"/>
    <mergeCell ref="T10:T11"/>
    <mergeCell ref="U10:U11"/>
    <mergeCell ref="V10:V11"/>
    <mergeCell ref="W10:W11"/>
    <mergeCell ref="F32:F36"/>
    <mergeCell ref="G32:G36"/>
    <mergeCell ref="H32:H36"/>
    <mergeCell ref="U32:U36"/>
    <mergeCell ref="V32:V36"/>
    <mergeCell ref="G27:G31"/>
    <mergeCell ref="H27:H31"/>
    <mergeCell ref="U27:U31"/>
    <mergeCell ref="V27:V31"/>
    <mergeCell ref="A32:A36"/>
    <mergeCell ref="B32:B36"/>
    <mergeCell ref="C32:C36"/>
    <mergeCell ref="D32:D36"/>
    <mergeCell ref="E32:E36"/>
    <mergeCell ref="A27:A31"/>
    <mergeCell ref="B27:B31"/>
    <mergeCell ref="C27:C31"/>
    <mergeCell ref="D27:D31"/>
    <mergeCell ref="E27:E31"/>
    <mergeCell ref="F27:F31"/>
    <mergeCell ref="F42:F46"/>
    <mergeCell ref="G42:G46"/>
    <mergeCell ref="H42:H46"/>
    <mergeCell ref="U42:U46"/>
    <mergeCell ref="V42:V46"/>
    <mergeCell ref="G37:G41"/>
    <mergeCell ref="H37:H41"/>
    <mergeCell ref="U37:U41"/>
    <mergeCell ref="V37:V41"/>
    <mergeCell ref="A42:A46"/>
    <mergeCell ref="B42:B46"/>
    <mergeCell ref="C42:C46"/>
    <mergeCell ref="D42:D46"/>
    <mergeCell ref="E42:E46"/>
    <mergeCell ref="A37:A41"/>
    <mergeCell ref="B37:B41"/>
    <mergeCell ref="C37:C41"/>
    <mergeCell ref="D37:D41"/>
    <mergeCell ref="E37:E41"/>
    <mergeCell ref="F37:F41"/>
    <mergeCell ref="F52:F56"/>
    <mergeCell ref="G52:G56"/>
    <mergeCell ref="H52:H56"/>
    <mergeCell ref="U52:U56"/>
    <mergeCell ref="V52:V56"/>
    <mergeCell ref="G47:G51"/>
    <mergeCell ref="H47:H51"/>
    <mergeCell ref="U47:U51"/>
    <mergeCell ref="V47:V51"/>
    <mergeCell ref="A52:A56"/>
    <mergeCell ref="B52:B56"/>
    <mergeCell ref="C52:C56"/>
    <mergeCell ref="D52:D56"/>
    <mergeCell ref="E52:E56"/>
    <mergeCell ref="A47:A51"/>
    <mergeCell ref="B47:B51"/>
    <mergeCell ref="C47:C51"/>
    <mergeCell ref="D47:D51"/>
    <mergeCell ref="E47:E51"/>
    <mergeCell ref="F47:F51"/>
    <mergeCell ref="F62:F66"/>
    <mergeCell ref="G62:G66"/>
    <mergeCell ref="H62:H66"/>
    <mergeCell ref="U62:U66"/>
    <mergeCell ref="V62:V66"/>
    <mergeCell ref="G57:G61"/>
    <mergeCell ref="H57:H61"/>
    <mergeCell ref="U57:U61"/>
    <mergeCell ref="V57:V61"/>
    <mergeCell ref="A62:A66"/>
    <mergeCell ref="B62:B66"/>
    <mergeCell ref="C62:C66"/>
    <mergeCell ref="D62:D66"/>
    <mergeCell ref="E62:E66"/>
    <mergeCell ref="A57:A61"/>
    <mergeCell ref="B57:B61"/>
    <mergeCell ref="C57:C61"/>
    <mergeCell ref="D57:D61"/>
    <mergeCell ref="E57:E61"/>
    <mergeCell ref="F57:F61"/>
    <mergeCell ref="F72:F76"/>
    <mergeCell ref="G72:G76"/>
    <mergeCell ref="H72:H76"/>
    <mergeCell ref="U72:U76"/>
    <mergeCell ref="V72:V76"/>
    <mergeCell ref="G67:G71"/>
    <mergeCell ref="H67:H71"/>
    <mergeCell ref="U67:U71"/>
    <mergeCell ref="V67:V71"/>
    <mergeCell ref="A72:A76"/>
    <mergeCell ref="B72:B76"/>
    <mergeCell ref="C72:C76"/>
    <mergeCell ref="D72:D76"/>
    <mergeCell ref="E72:E76"/>
    <mergeCell ref="A67:A71"/>
    <mergeCell ref="B67:B71"/>
    <mergeCell ref="C67:C71"/>
    <mergeCell ref="D67:D71"/>
    <mergeCell ref="E67:E71"/>
    <mergeCell ref="F67:F71"/>
    <mergeCell ref="F82:F86"/>
    <mergeCell ref="G82:G86"/>
    <mergeCell ref="H82:H86"/>
    <mergeCell ref="U82:U86"/>
    <mergeCell ref="V82:V86"/>
    <mergeCell ref="G77:G81"/>
    <mergeCell ref="H77:H81"/>
    <mergeCell ref="U77:U81"/>
    <mergeCell ref="V77:V81"/>
    <mergeCell ref="A82:A86"/>
    <mergeCell ref="B82:B86"/>
    <mergeCell ref="C82:C86"/>
    <mergeCell ref="D82:D86"/>
    <mergeCell ref="E82:E86"/>
    <mergeCell ref="A77:A81"/>
    <mergeCell ref="B77:B81"/>
    <mergeCell ref="C77:C81"/>
    <mergeCell ref="D77:D81"/>
    <mergeCell ref="E77:E81"/>
    <mergeCell ref="F77:F81"/>
    <mergeCell ref="F92:F96"/>
    <mergeCell ref="G92:G96"/>
    <mergeCell ref="H92:H96"/>
    <mergeCell ref="U92:U96"/>
    <mergeCell ref="V92:V96"/>
    <mergeCell ref="G87:G91"/>
    <mergeCell ref="H87:H91"/>
    <mergeCell ref="U87:U91"/>
    <mergeCell ref="V87:V91"/>
    <mergeCell ref="A92:A96"/>
    <mergeCell ref="B92:B96"/>
    <mergeCell ref="C92:C96"/>
    <mergeCell ref="D92:D96"/>
    <mergeCell ref="E92:E96"/>
    <mergeCell ref="A87:A91"/>
    <mergeCell ref="B87:B91"/>
    <mergeCell ref="C87:C91"/>
    <mergeCell ref="D87:D91"/>
    <mergeCell ref="E87:E91"/>
    <mergeCell ref="F87:F91"/>
    <mergeCell ref="F102:F106"/>
    <mergeCell ref="G102:G106"/>
    <mergeCell ref="H102:H106"/>
    <mergeCell ref="U102:U106"/>
    <mergeCell ref="V102:V106"/>
    <mergeCell ref="G97:G101"/>
    <mergeCell ref="H97:H101"/>
    <mergeCell ref="U97:U101"/>
    <mergeCell ref="V97:V101"/>
    <mergeCell ref="A102:A106"/>
    <mergeCell ref="B102:B106"/>
    <mergeCell ref="C102:C106"/>
    <mergeCell ref="D102:D106"/>
    <mergeCell ref="E102:E106"/>
    <mergeCell ref="A97:A101"/>
    <mergeCell ref="B97:B101"/>
    <mergeCell ref="C97:C101"/>
    <mergeCell ref="D97:D101"/>
    <mergeCell ref="E97:E101"/>
    <mergeCell ref="F97:F101"/>
    <mergeCell ref="F112:F116"/>
    <mergeCell ref="G112:G116"/>
    <mergeCell ref="H112:H116"/>
    <mergeCell ref="U112:U116"/>
    <mergeCell ref="V112:V116"/>
    <mergeCell ref="G107:G111"/>
    <mergeCell ref="H107:H111"/>
    <mergeCell ref="U107:U111"/>
    <mergeCell ref="V107:V111"/>
    <mergeCell ref="A112:A116"/>
    <mergeCell ref="B112:B116"/>
    <mergeCell ref="C112:C116"/>
    <mergeCell ref="D112:D116"/>
    <mergeCell ref="E112:E116"/>
    <mergeCell ref="A107:A111"/>
    <mergeCell ref="B107:B111"/>
    <mergeCell ref="C107:C111"/>
    <mergeCell ref="D107:D111"/>
    <mergeCell ref="E107:E111"/>
    <mergeCell ref="F107:F111"/>
    <mergeCell ref="F122:F126"/>
    <mergeCell ref="G122:G126"/>
    <mergeCell ref="H122:H126"/>
    <mergeCell ref="U122:U126"/>
    <mergeCell ref="V122:V126"/>
    <mergeCell ref="G117:G121"/>
    <mergeCell ref="H117:H121"/>
    <mergeCell ref="U117:U121"/>
    <mergeCell ref="V117:V121"/>
    <mergeCell ref="A122:A126"/>
    <mergeCell ref="B122:B126"/>
    <mergeCell ref="C122:C126"/>
    <mergeCell ref="D122:D126"/>
    <mergeCell ref="E122:E126"/>
    <mergeCell ref="A117:A121"/>
    <mergeCell ref="B117:B121"/>
    <mergeCell ref="C117:C121"/>
    <mergeCell ref="D117:D121"/>
    <mergeCell ref="E117:E121"/>
    <mergeCell ref="F117:F121"/>
    <mergeCell ref="F132:F136"/>
    <mergeCell ref="G132:G136"/>
    <mergeCell ref="H132:H136"/>
    <mergeCell ref="U132:U136"/>
    <mergeCell ref="V132:V136"/>
    <mergeCell ref="G127:G131"/>
    <mergeCell ref="H127:H131"/>
    <mergeCell ref="U127:U131"/>
    <mergeCell ref="V127:V131"/>
    <mergeCell ref="A132:A136"/>
    <mergeCell ref="B132:B136"/>
    <mergeCell ref="C132:C136"/>
    <mergeCell ref="D132:D136"/>
    <mergeCell ref="E132:E136"/>
    <mergeCell ref="A127:A131"/>
    <mergeCell ref="B127:B131"/>
    <mergeCell ref="C127:C131"/>
    <mergeCell ref="D127:D131"/>
    <mergeCell ref="E127:E131"/>
    <mergeCell ref="F127:F131"/>
    <mergeCell ref="F142:F146"/>
    <mergeCell ref="G142:G146"/>
    <mergeCell ref="H142:H146"/>
    <mergeCell ref="U142:U146"/>
    <mergeCell ref="V142:V146"/>
    <mergeCell ref="G137:G141"/>
    <mergeCell ref="H137:H141"/>
    <mergeCell ref="U137:U141"/>
    <mergeCell ref="V137:V141"/>
    <mergeCell ref="A142:A146"/>
    <mergeCell ref="B142:B146"/>
    <mergeCell ref="C142:C146"/>
    <mergeCell ref="D142:D146"/>
    <mergeCell ref="E142:E146"/>
    <mergeCell ref="A137:A141"/>
    <mergeCell ref="B137:B141"/>
    <mergeCell ref="C137:C141"/>
    <mergeCell ref="D137:D141"/>
    <mergeCell ref="E137:E141"/>
    <mergeCell ref="F137:F141"/>
    <mergeCell ref="F152:F156"/>
    <mergeCell ref="G152:G156"/>
    <mergeCell ref="H152:H156"/>
    <mergeCell ref="U152:U156"/>
    <mergeCell ref="V152:V156"/>
    <mergeCell ref="G147:G151"/>
    <mergeCell ref="H147:H151"/>
    <mergeCell ref="U147:U151"/>
    <mergeCell ref="V147:V151"/>
    <mergeCell ref="A152:A156"/>
    <mergeCell ref="B152:B156"/>
    <mergeCell ref="C152:C156"/>
    <mergeCell ref="D152:D156"/>
    <mergeCell ref="E152:E156"/>
    <mergeCell ref="A147:A151"/>
    <mergeCell ref="B147:B151"/>
    <mergeCell ref="C147:C151"/>
    <mergeCell ref="D147:D151"/>
    <mergeCell ref="E147:E151"/>
    <mergeCell ref="F147:F151"/>
    <mergeCell ref="F162:F166"/>
    <mergeCell ref="G162:G166"/>
    <mergeCell ref="H162:H166"/>
    <mergeCell ref="U162:U166"/>
    <mergeCell ref="V162:V166"/>
    <mergeCell ref="G157:G161"/>
    <mergeCell ref="H157:H161"/>
    <mergeCell ref="U157:U161"/>
    <mergeCell ref="V157:V161"/>
    <mergeCell ref="A162:A166"/>
    <mergeCell ref="B162:B166"/>
    <mergeCell ref="C162:C166"/>
    <mergeCell ref="D162:D166"/>
    <mergeCell ref="E162:E166"/>
    <mergeCell ref="A157:A161"/>
    <mergeCell ref="B157:B161"/>
    <mergeCell ref="C157:C161"/>
    <mergeCell ref="D157:D161"/>
    <mergeCell ref="E157:E161"/>
    <mergeCell ref="F157:F161"/>
    <mergeCell ref="F172:F176"/>
    <mergeCell ref="G172:G176"/>
    <mergeCell ref="H172:H176"/>
    <mergeCell ref="U172:U176"/>
    <mergeCell ref="V172:V176"/>
    <mergeCell ref="G167:G171"/>
    <mergeCell ref="H167:H171"/>
    <mergeCell ref="U167:U171"/>
    <mergeCell ref="V167:V171"/>
    <mergeCell ref="A172:A176"/>
    <mergeCell ref="B172:B176"/>
    <mergeCell ref="C172:C176"/>
    <mergeCell ref="D172:D176"/>
    <mergeCell ref="E172:E176"/>
    <mergeCell ref="A167:A171"/>
    <mergeCell ref="B167:B171"/>
    <mergeCell ref="C167:C171"/>
    <mergeCell ref="D167:D171"/>
    <mergeCell ref="E167:E171"/>
    <mergeCell ref="F167:F171"/>
    <mergeCell ref="F182:F186"/>
    <mergeCell ref="G182:G186"/>
    <mergeCell ref="H182:H186"/>
    <mergeCell ref="U182:U186"/>
    <mergeCell ref="V182:V186"/>
    <mergeCell ref="G177:G181"/>
    <mergeCell ref="H177:H181"/>
    <mergeCell ref="U177:U181"/>
    <mergeCell ref="V177:V181"/>
    <mergeCell ref="A182:A186"/>
    <mergeCell ref="B182:B186"/>
    <mergeCell ref="C182:C186"/>
    <mergeCell ref="D182:D186"/>
    <mergeCell ref="E182:E186"/>
    <mergeCell ref="A177:A181"/>
    <mergeCell ref="B177:B181"/>
    <mergeCell ref="C177:C181"/>
    <mergeCell ref="D177:D181"/>
    <mergeCell ref="E177:E181"/>
    <mergeCell ref="F177:F181"/>
    <mergeCell ref="F192:F196"/>
    <mergeCell ref="G192:G196"/>
    <mergeCell ref="H192:H196"/>
    <mergeCell ref="U192:U196"/>
    <mergeCell ref="V192:V196"/>
    <mergeCell ref="G187:G191"/>
    <mergeCell ref="H187:H191"/>
    <mergeCell ref="U187:U191"/>
    <mergeCell ref="V187:V191"/>
    <mergeCell ref="A192:A196"/>
    <mergeCell ref="B192:B196"/>
    <mergeCell ref="C192:C196"/>
    <mergeCell ref="D192:D196"/>
    <mergeCell ref="E192:E196"/>
    <mergeCell ref="A187:A191"/>
    <mergeCell ref="B187:B191"/>
    <mergeCell ref="C187:C191"/>
    <mergeCell ref="D187:D191"/>
    <mergeCell ref="E187:E191"/>
    <mergeCell ref="F187:F191"/>
    <mergeCell ref="F202:F206"/>
    <mergeCell ref="G202:G206"/>
    <mergeCell ref="H202:H206"/>
    <mergeCell ref="U202:U206"/>
    <mergeCell ref="V202:V206"/>
    <mergeCell ref="G197:G201"/>
    <mergeCell ref="H197:H201"/>
    <mergeCell ref="U197:U201"/>
    <mergeCell ref="V197:V201"/>
    <mergeCell ref="A202:A206"/>
    <mergeCell ref="B202:B206"/>
    <mergeCell ref="C202:C206"/>
    <mergeCell ref="D202:D206"/>
    <mergeCell ref="E202:E206"/>
    <mergeCell ref="A197:A201"/>
    <mergeCell ref="B197:B201"/>
    <mergeCell ref="C197:C201"/>
    <mergeCell ref="D197:D201"/>
    <mergeCell ref="E197:E201"/>
    <mergeCell ref="F197:F201"/>
    <mergeCell ref="F212:F216"/>
    <mergeCell ref="G212:G216"/>
    <mergeCell ref="H212:H216"/>
    <mergeCell ref="U212:U216"/>
    <mergeCell ref="V212:V216"/>
    <mergeCell ref="G207:G211"/>
    <mergeCell ref="H207:H211"/>
    <mergeCell ref="U207:U211"/>
    <mergeCell ref="V207:V211"/>
    <mergeCell ref="A212:A216"/>
    <mergeCell ref="B212:B216"/>
    <mergeCell ref="C212:C216"/>
    <mergeCell ref="D212:D216"/>
    <mergeCell ref="E212:E216"/>
    <mergeCell ref="A207:A211"/>
    <mergeCell ref="B207:B211"/>
    <mergeCell ref="C207:C211"/>
    <mergeCell ref="D207:D211"/>
    <mergeCell ref="E207:E211"/>
    <mergeCell ref="F207:F211"/>
    <mergeCell ref="F222:F226"/>
    <mergeCell ref="G222:G226"/>
    <mergeCell ref="H222:H226"/>
    <mergeCell ref="U222:U226"/>
    <mergeCell ref="V222:V226"/>
    <mergeCell ref="G217:G221"/>
    <mergeCell ref="H217:H221"/>
    <mergeCell ref="U217:U221"/>
    <mergeCell ref="V217:V221"/>
    <mergeCell ref="A222:A226"/>
    <mergeCell ref="B222:B226"/>
    <mergeCell ref="C222:C226"/>
    <mergeCell ref="D222:D226"/>
    <mergeCell ref="E222:E226"/>
    <mergeCell ref="A217:A221"/>
    <mergeCell ref="B217:B221"/>
    <mergeCell ref="C217:C221"/>
    <mergeCell ref="D217:D221"/>
    <mergeCell ref="E217:E221"/>
    <mergeCell ref="F217:F221"/>
    <mergeCell ref="F232:F236"/>
    <mergeCell ref="G232:G236"/>
    <mergeCell ref="H232:H236"/>
    <mergeCell ref="U232:U236"/>
    <mergeCell ref="V232:V236"/>
    <mergeCell ref="G227:G231"/>
    <mergeCell ref="H227:H231"/>
    <mergeCell ref="U227:U231"/>
    <mergeCell ref="V227:V231"/>
    <mergeCell ref="A232:A236"/>
    <mergeCell ref="B232:B236"/>
    <mergeCell ref="C232:C236"/>
    <mergeCell ref="D232:D236"/>
    <mergeCell ref="E232:E236"/>
    <mergeCell ref="A227:A231"/>
    <mergeCell ref="B227:B231"/>
    <mergeCell ref="C227:C231"/>
    <mergeCell ref="D227:D231"/>
    <mergeCell ref="E227:E231"/>
    <mergeCell ref="F227:F231"/>
    <mergeCell ref="F242:F246"/>
    <mergeCell ref="G242:G246"/>
    <mergeCell ref="H242:H246"/>
    <mergeCell ref="U242:U246"/>
    <mergeCell ref="V242:V246"/>
    <mergeCell ref="G237:G241"/>
    <mergeCell ref="H237:H241"/>
    <mergeCell ref="U237:U241"/>
    <mergeCell ref="V237:V241"/>
    <mergeCell ref="A242:A246"/>
    <mergeCell ref="B242:B246"/>
    <mergeCell ref="C242:C246"/>
    <mergeCell ref="D242:D246"/>
    <mergeCell ref="E242:E246"/>
    <mergeCell ref="A237:A241"/>
    <mergeCell ref="B237:B241"/>
    <mergeCell ref="C237:C241"/>
    <mergeCell ref="D237:D241"/>
    <mergeCell ref="E237:E241"/>
    <mergeCell ref="F237:F241"/>
    <mergeCell ref="F252:F256"/>
    <mergeCell ref="G252:G256"/>
    <mergeCell ref="H252:H256"/>
    <mergeCell ref="U252:U256"/>
    <mergeCell ref="V252:V256"/>
    <mergeCell ref="G247:G251"/>
    <mergeCell ref="H247:H251"/>
    <mergeCell ref="U247:U251"/>
    <mergeCell ref="V247:V251"/>
    <mergeCell ref="A252:A256"/>
    <mergeCell ref="B252:B256"/>
    <mergeCell ref="C252:C256"/>
    <mergeCell ref="D252:D256"/>
    <mergeCell ref="E252:E256"/>
    <mergeCell ref="A247:A251"/>
    <mergeCell ref="B247:B251"/>
    <mergeCell ref="C247:C251"/>
    <mergeCell ref="D247:D251"/>
    <mergeCell ref="E247:E251"/>
    <mergeCell ref="F247:F251"/>
    <mergeCell ref="F262:F266"/>
    <mergeCell ref="G262:G266"/>
    <mergeCell ref="H262:H266"/>
    <mergeCell ref="U262:U266"/>
    <mergeCell ref="V262:V266"/>
    <mergeCell ref="G257:G261"/>
    <mergeCell ref="H257:H261"/>
    <mergeCell ref="U257:U261"/>
    <mergeCell ref="V257:V261"/>
    <mergeCell ref="A262:A266"/>
    <mergeCell ref="B262:B266"/>
    <mergeCell ref="C262:C266"/>
    <mergeCell ref="D262:D266"/>
    <mergeCell ref="E262:E266"/>
    <mergeCell ref="A257:A261"/>
    <mergeCell ref="B257:B261"/>
    <mergeCell ref="C257:C261"/>
    <mergeCell ref="D257:D261"/>
    <mergeCell ref="E257:E261"/>
    <mergeCell ref="F257:F261"/>
    <mergeCell ref="F272:F276"/>
    <mergeCell ref="G272:G276"/>
    <mergeCell ref="H272:H276"/>
    <mergeCell ref="U272:U276"/>
    <mergeCell ref="V272:V276"/>
    <mergeCell ref="G267:G271"/>
    <mergeCell ref="H267:H271"/>
    <mergeCell ref="U267:U271"/>
    <mergeCell ref="V267:V271"/>
    <mergeCell ref="A272:A276"/>
    <mergeCell ref="B272:B276"/>
    <mergeCell ref="C272:C276"/>
    <mergeCell ref="D272:D276"/>
    <mergeCell ref="E272:E276"/>
    <mergeCell ref="A267:A271"/>
    <mergeCell ref="B267:B271"/>
    <mergeCell ref="C267:C271"/>
    <mergeCell ref="D267:D271"/>
    <mergeCell ref="E267:E271"/>
    <mergeCell ref="F267:F271"/>
    <mergeCell ref="F282:F286"/>
    <mergeCell ref="G282:G286"/>
    <mergeCell ref="H282:H286"/>
    <mergeCell ref="U282:U286"/>
    <mergeCell ref="V282:V286"/>
    <mergeCell ref="G277:G281"/>
    <mergeCell ref="H277:H281"/>
    <mergeCell ref="U277:U281"/>
    <mergeCell ref="V277:V281"/>
    <mergeCell ref="A282:A286"/>
    <mergeCell ref="B282:B286"/>
    <mergeCell ref="C282:C286"/>
    <mergeCell ref="D282:D286"/>
    <mergeCell ref="E282:E286"/>
    <mergeCell ref="A277:A281"/>
    <mergeCell ref="B277:B281"/>
    <mergeCell ref="C277:C281"/>
    <mergeCell ref="D277:D281"/>
    <mergeCell ref="E277:E281"/>
    <mergeCell ref="F277:F281"/>
    <mergeCell ref="F292:F296"/>
    <mergeCell ref="G292:G296"/>
    <mergeCell ref="H292:H296"/>
    <mergeCell ref="U292:U296"/>
    <mergeCell ref="V292:V296"/>
    <mergeCell ref="G287:G291"/>
    <mergeCell ref="H287:H291"/>
    <mergeCell ref="U287:U291"/>
    <mergeCell ref="V287:V291"/>
    <mergeCell ref="A292:A296"/>
    <mergeCell ref="B292:B296"/>
    <mergeCell ref="C292:C296"/>
    <mergeCell ref="D292:D296"/>
    <mergeCell ref="E292:E296"/>
    <mergeCell ref="A287:A291"/>
    <mergeCell ref="B287:B291"/>
    <mergeCell ref="C287:C291"/>
    <mergeCell ref="D287:D291"/>
    <mergeCell ref="E287:E291"/>
    <mergeCell ref="F287:F291"/>
    <mergeCell ref="F302:F306"/>
    <mergeCell ref="G302:G306"/>
    <mergeCell ref="H302:H306"/>
    <mergeCell ref="U302:U306"/>
    <mergeCell ref="V302:V306"/>
    <mergeCell ref="G297:G301"/>
    <mergeCell ref="H297:H301"/>
    <mergeCell ref="U297:U301"/>
    <mergeCell ref="V297:V301"/>
    <mergeCell ref="A302:A306"/>
    <mergeCell ref="B302:B306"/>
    <mergeCell ref="C302:C306"/>
    <mergeCell ref="D302:D306"/>
    <mergeCell ref="E302:E306"/>
    <mergeCell ref="A297:A301"/>
    <mergeCell ref="B297:B301"/>
    <mergeCell ref="C297:C301"/>
    <mergeCell ref="D297:D301"/>
    <mergeCell ref="E297:E301"/>
    <mergeCell ref="F297:F301"/>
    <mergeCell ref="F312:F316"/>
    <mergeCell ref="G312:G316"/>
    <mergeCell ref="H312:H316"/>
    <mergeCell ref="U312:U316"/>
    <mergeCell ref="V312:V316"/>
    <mergeCell ref="G307:G311"/>
    <mergeCell ref="H307:H311"/>
    <mergeCell ref="U307:U311"/>
    <mergeCell ref="V307:V311"/>
    <mergeCell ref="A312:A316"/>
    <mergeCell ref="B312:B316"/>
    <mergeCell ref="C312:C316"/>
    <mergeCell ref="D312:D316"/>
    <mergeCell ref="E312:E316"/>
    <mergeCell ref="A307:A311"/>
    <mergeCell ref="B307:B311"/>
    <mergeCell ref="C307:C311"/>
    <mergeCell ref="D307:D311"/>
    <mergeCell ref="E307:E311"/>
    <mergeCell ref="F307:F311"/>
    <mergeCell ref="F322:F326"/>
    <mergeCell ref="G322:G326"/>
    <mergeCell ref="H322:H326"/>
    <mergeCell ref="U322:U326"/>
    <mergeCell ref="V322:V326"/>
    <mergeCell ref="G317:G321"/>
    <mergeCell ref="H317:H321"/>
    <mergeCell ref="U317:U321"/>
    <mergeCell ref="V317:V321"/>
    <mergeCell ref="A322:A326"/>
    <mergeCell ref="B322:B326"/>
    <mergeCell ref="C322:C326"/>
    <mergeCell ref="D322:D326"/>
    <mergeCell ref="E322:E326"/>
    <mergeCell ref="A317:A321"/>
    <mergeCell ref="B317:B321"/>
    <mergeCell ref="C317:C321"/>
    <mergeCell ref="D317:D321"/>
    <mergeCell ref="E317:E321"/>
    <mergeCell ref="F317:F321"/>
    <mergeCell ref="F332:F336"/>
    <mergeCell ref="G332:G336"/>
    <mergeCell ref="H332:H336"/>
    <mergeCell ref="U332:U336"/>
    <mergeCell ref="V332:V336"/>
    <mergeCell ref="G327:G331"/>
    <mergeCell ref="H327:H331"/>
    <mergeCell ref="U327:U331"/>
    <mergeCell ref="V327:V331"/>
    <mergeCell ref="A332:A336"/>
    <mergeCell ref="B332:B336"/>
    <mergeCell ref="C332:C336"/>
    <mergeCell ref="D332:D336"/>
    <mergeCell ref="E332:E336"/>
    <mergeCell ref="A327:A331"/>
    <mergeCell ref="B327:B331"/>
    <mergeCell ref="C327:C331"/>
    <mergeCell ref="D327:D331"/>
    <mergeCell ref="E327:E331"/>
    <mergeCell ref="F327:F331"/>
    <mergeCell ref="F342:F346"/>
    <mergeCell ref="G342:G346"/>
    <mergeCell ref="H342:H346"/>
    <mergeCell ref="U342:U346"/>
    <mergeCell ref="V342:V346"/>
    <mergeCell ref="G337:G341"/>
    <mergeCell ref="H337:H341"/>
    <mergeCell ref="U337:U341"/>
    <mergeCell ref="V337:V341"/>
    <mergeCell ref="A342:A346"/>
    <mergeCell ref="B342:B346"/>
    <mergeCell ref="C342:C346"/>
    <mergeCell ref="D342:D346"/>
    <mergeCell ref="E342:E346"/>
    <mergeCell ref="A337:A341"/>
    <mergeCell ref="B337:B341"/>
    <mergeCell ref="C337:C341"/>
    <mergeCell ref="D337:D341"/>
    <mergeCell ref="E337:E341"/>
    <mergeCell ref="F337:F341"/>
    <mergeCell ref="F352:F356"/>
    <mergeCell ref="G352:G356"/>
    <mergeCell ref="H352:H356"/>
    <mergeCell ref="U352:U356"/>
    <mergeCell ref="V352:V356"/>
    <mergeCell ref="G347:G351"/>
    <mergeCell ref="H347:H351"/>
    <mergeCell ref="U347:U351"/>
    <mergeCell ref="V347:V351"/>
    <mergeCell ref="A352:A356"/>
    <mergeCell ref="B352:B356"/>
    <mergeCell ref="C352:C356"/>
    <mergeCell ref="D352:D356"/>
    <mergeCell ref="E352:E356"/>
    <mergeCell ref="A347:A351"/>
    <mergeCell ref="B347:B351"/>
    <mergeCell ref="C347:C351"/>
    <mergeCell ref="D347:D351"/>
    <mergeCell ref="E347:E351"/>
    <mergeCell ref="F347:F351"/>
    <mergeCell ref="F362:F366"/>
    <mergeCell ref="G362:G366"/>
    <mergeCell ref="H362:H366"/>
    <mergeCell ref="U362:U366"/>
    <mergeCell ref="V362:V366"/>
    <mergeCell ref="G357:G361"/>
    <mergeCell ref="H357:H361"/>
    <mergeCell ref="U357:U361"/>
    <mergeCell ref="V357:V361"/>
    <mergeCell ref="A362:A366"/>
    <mergeCell ref="B362:B366"/>
    <mergeCell ref="C362:C366"/>
    <mergeCell ref="D362:D366"/>
    <mergeCell ref="E362:E366"/>
    <mergeCell ref="A357:A361"/>
    <mergeCell ref="B357:B361"/>
    <mergeCell ref="C357:C361"/>
    <mergeCell ref="D357:D361"/>
    <mergeCell ref="E357:E361"/>
    <mergeCell ref="F357:F361"/>
    <mergeCell ref="F372:F376"/>
    <mergeCell ref="G372:G376"/>
    <mergeCell ref="H372:H376"/>
    <mergeCell ref="U372:U376"/>
    <mergeCell ref="V372:V376"/>
    <mergeCell ref="G367:G371"/>
    <mergeCell ref="H367:H371"/>
    <mergeCell ref="U367:U371"/>
    <mergeCell ref="V367:V371"/>
    <mergeCell ref="A372:A376"/>
    <mergeCell ref="B372:B376"/>
    <mergeCell ref="C372:C376"/>
    <mergeCell ref="D372:D376"/>
    <mergeCell ref="E372:E376"/>
    <mergeCell ref="A367:A371"/>
    <mergeCell ref="B367:B371"/>
    <mergeCell ref="C367:C371"/>
    <mergeCell ref="D367:D371"/>
    <mergeCell ref="E367:E371"/>
    <mergeCell ref="F367:F371"/>
    <mergeCell ref="F382:F386"/>
    <mergeCell ref="G382:G386"/>
    <mergeCell ref="H382:H386"/>
    <mergeCell ref="U382:U386"/>
    <mergeCell ref="V382:V386"/>
    <mergeCell ref="G377:G381"/>
    <mergeCell ref="H377:H381"/>
    <mergeCell ref="U377:U381"/>
    <mergeCell ref="V377:V381"/>
    <mergeCell ref="A382:A386"/>
    <mergeCell ref="B382:B386"/>
    <mergeCell ref="C382:C386"/>
    <mergeCell ref="D382:D386"/>
    <mergeCell ref="E382:E386"/>
    <mergeCell ref="A377:A381"/>
    <mergeCell ref="B377:B381"/>
    <mergeCell ref="C377:C381"/>
    <mergeCell ref="D377:D381"/>
    <mergeCell ref="E377:E381"/>
    <mergeCell ref="F377:F381"/>
    <mergeCell ref="F392:F396"/>
    <mergeCell ref="G392:G396"/>
    <mergeCell ref="H392:H396"/>
    <mergeCell ref="U392:U396"/>
    <mergeCell ref="V392:V396"/>
    <mergeCell ref="G387:G391"/>
    <mergeCell ref="H387:H391"/>
    <mergeCell ref="U387:U391"/>
    <mergeCell ref="V387:V391"/>
    <mergeCell ref="A392:A396"/>
    <mergeCell ref="B392:B396"/>
    <mergeCell ref="C392:C396"/>
    <mergeCell ref="D392:D396"/>
    <mergeCell ref="E392:E396"/>
    <mergeCell ref="A387:A391"/>
    <mergeCell ref="B387:B391"/>
    <mergeCell ref="C387:C391"/>
    <mergeCell ref="D387:D391"/>
    <mergeCell ref="E387:E391"/>
    <mergeCell ref="F387:F391"/>
    <mergeCell ref="F402:F406"/>
    <mergeCell ref="G402:G406"/>
    <mergeCell ref="H402:H406"/>
    <mergeCell ref="U402:U406"/>
    <mergeCell ref="V402:V406"/>
    <mergeCell ref="G397:G401"/>
    <mergeCell ref="H397:H401"/>
    <mergeCell ref="U397:U401"/>
    <mergeCell ref="V397:V401"/>
    <mergeCell ref="A402:A406"/>
    <mergeCell ref="B402:B406"/>
    <mergeCell ref="C402:C406"/>
    <mergeCell ref="D402:D406"/>
    <mergeCell ref="E402:E406"/>
    <mergeCell ref="A397:A401"/>
    <mergeCell ref="B397:B401"/>
    <mergeCell ref="C397:C401"/>
    <mergeCell ref="D397:D401"/>
    <mergeCell ref="E397:E401"/>
    <mergeCell ref="F397:F401"/>
    <mergeCell ref="F412:F416"/>
    <mergeCell ref="G412:G416"/>
    <mergeCell ref="H412:H416"/>
    <mergeCell ref="U412:U416"/>
    <mergeCell ref="V412:V416"/>
    <mergeCell ref="G407:G411"/>
    <mergeCell ref="H407:H411"/>
    <mergeCell ref="U407:U411"/>
    <mergeCell ref="V407:V411"/>
    <mergeCell ref="A412:A416"/>
    <mergeCell ref="B412:B416"/>
    <mergeCell ref="C412:C416"/>
    <mergeCell ref="D412:D416"/>
    <mergeCell ref="E412:E416"/>
    <mergeCell ref="A407:A411"/>
    <mergeCell ref="B407:B411"/>
    <mergeCell ref="C407:C411"/>
    <mergeCell ref="D407:D411"/>
    <mergeCell ref="E407:E411"/>
    <mergeCell ref="F407:F411"/>
    <mergeCell ref="F422:F426"/>
    <mergeCell ref="G422:G426"/>
    <mergeCell ref="H422:H426"/>
    <mergeCell ref="U422:U426"/>
    <mergeCell ref="V422:V426"/>
    <mergeCell ref="G417:G421"/>
    <mergeCell ref="H417:H421"/>
    <mergeCell ref="U417:U421"/>
    <mergeCell ref="V417:V421"/>
    <mergeCell ref="A422:A426"/>
    <mergeCell ref="B422:B426"/>
    <mergeCell ref="C422:C426"/>
    <mergeCell ref="D422:D426"/>
    <mergeCell ref="E422:E426"/>
    <mergeCell ref="A417:A421"/>
    <mergeCell ref="B417:B421"/>
    <mergeCell ref="C417:C421"/>
    <mergeCell ref="D417:D421"/>
    <mergeCell ref="E417:E421"/>
    <mergeCell ref="F417:F421"/>
    <mergeCell ref="F432:F436"/>
    <mergeCell ref="G432:G436"/>
    <mergeCell ref="H432:H436"/>
    <mergeCell ref="U432:U436"/>
    <mergeCell ref="V432:V436"/>
    <mergeCell ref="G427:G431"/>
    <mergeCell ref="H427:H431"/>
    <mergeCell ref="U427:U431"/>
    <mergeCell ref="V427:V431"/>
    <mergeCell ref="A432:A436"/>
    <mergeCell ref="B432:B436"/>
    <mergeCell ref="C432:C436"/>
    <mergeCell ref="D432:D436"/>
    <mergeCell ref="E432:E436"/>
    <mergeCell ref="A427:A431"/>
    <mergeCell ref="B427:B431"/>
    <mergeCell ref="C427:C431"/>
    <mergeCell ref="D427:D431"/>
    <mergeCell ref="E427:E431"/>
    <mergeCell ref="F427:F431"/>
    <mergeCell ref="F442:F446"/>
    <mergeCell ref="G442:G446"/>
    <mergeCell ref="H442:H446"/>
    <mergeCell ref="U442:U446"/>
    <mergeCell ref="V442:V446"/>
    <mergeCell ref="G437:G441"/>
    <mergeCell ref="H437:H441"/>
    <mergeCell ref="U437:U441"/>
    <mergeCell ref="V437:V441"/>
    <mergeCell ref="A442:A446"/>
    <mergeCell ref="B442:B446"/>
    <mergeCell ref="C442:C446"/>
    <mergeCell ref="D442:D446"/>
    <mergeCell ref="E442:E446"/>
    <mergeCell ref="A437:A441"/>
    <mergeCell ref="B437:B441"/>
    <mergeCell ref="C437:C441"/>
    <mergeCell ref="D437:D441"/>
    <mergeCell ref="E437:E441"/>
    <mergeCell ref="F437:F441"/>
    <mergeCell ref="F452:F456"/>
    <mergeCell ref="G452:G456"/>
    <mergeCell ref="H452:H456"/>
    <mergeCell ref="U452:U456"/>
    <mergeCell ref="V452:V456"/>
    <mergeCell ref="G447:G451"/>
    <mergeCell ref="H447:H451"/>
    <mergeCell ref="U447:U451"/>
    <mergeCell ref="V447:V451"/>
    <mergeCell ref="A452:A456"/>
    <mergeCell ref="B452:B456"/>
    <mergeCell ref="C452:C456"/>
    <mergeCell ref="D452:D456"/>
    <mergeCell ref="E452:E456"/>
    <mergeCell ref="A447:A451"/>
    <mergeCell ref="B447:B451"/>
    <mergeCell ref="C447:C451"/>
    <mergeCell ref="D447:D451"/>
    <mergeCell ref="E447:E451"/>
    <mergeCell ref="F447:F451"/>
    <mergeCell ref="F462:F466"/>
    <mergeCell ref="G462:G466"/>
    <mergeCell ref="H462:H466"/>
    <mergeCell ref="U462:U466"/>
    <mergeCell ref="V462:V466"/>
    <mergeCell ref="G457:G461"/>
    <mergeCell ref="H457:H461"/>
    <mergeCell ref="U457:U461"/>
    <mergeCell ref="V457:V461"/>
    <mergeCell ref="A462:A466"/>
    <mergeCell ref="B462:B466"/>
    <mergeCell ref="C462:C466"/>
    <mergeCell ref="D462:D466"/>
    <mergeCell ref="E462:E466"/>
    <mergeCell ref="A457:A461"/>
    <mergeCell ref="B457:B461"/>
    <mergeCell ref="C457:C461"/>
    <mergeCell ref="D457:D461"/>
    <mergeCell ref="E457:E461"/>
    <mergeCell ref="F457:F461"/>
    <mergeCell ref="F472:F476"/>
    <mergeCell ref="G472:G476"/>
    <mergeCell ref="H472:H476"/>
    <mergeCell ref="U472:U476"/>
    <mergeCell ref="V472:V476"/>
    <mergeCell ref="G467:G471"/>
    <mergeCell ref="H467:H471"/>
    <mergeCell ref="U467:U471"/>
    <mergeCell ref="V467:V471"/>
    <mergeCell ref="A472:A476"/>
    <mergeCell ref="B472:B476"/>
    <mergeCell ref="C472:C476"/>
    <mergeCell ref="D472:D476"/>
    <mergeCell ref="E472:E476"/>
    <mergeCell ref="A467:A471"/>
    <mergeCell ref="B467:B471"/>
    <mergeCell ref="C467:C471"/>
    <mergeCell ref="D467:D471"/>
    <mergeCell ref="E467:E471"/>
    <mergeCell ref="F467:F471"/>
    <mergeCell ref="F482:F486"/>
    <mergeCell ref="G482:G486"/>
    <mergeCell ref="H482:H486"/>
    <mergeCell ref="U482:U486"/>
    <mergeCell ref="V482:V486"/>
    <mergeCell ref="G477:G481"/>
    <mergeCell ref="H477:H481"/>
    <mergeCell ref="U477:U481"/>
    <mergeCell ref="V477:V481"/>
    <mergeCell ref="A482:A486"/>
    <mergeCell ref="B482:B486"/>
    <mergeCell ref="C482:C486"/>
    <mergeCell ref="D482:D486"/>
    <mergeCell ref="E482:E486"/>
    <mergeCell ref="A477:A481"/>
    <mergeCell ref="B477:B481"/>
    <mergeCell ref="C477:C481"/>
    <mergeCell ref="D477:D481"/>
    <mergeCell ref="E477:E481"/>
    <mergeCell ref="F477:F481"/>
    <mergeCell ref="D502:D506"/>
    <mergeCell ref="E502:E506"/>
    <mergeCell ref="A497:A501"/>
    <mergeCell ref="B497:B501"/>
    <mergeCell ref="C497:C501"/>
    <mergeCell ref="D497:D501"/>
    <mergeCell ref="E497:E501"/>
    <mergeCell ref="F497:F501"/>
    <mergeCell ref="F492:F496"/>
    <mergeCell ref="G492:G496"/>
    <mergeCell ref="H492:H496"/>
    <mergeCell ref="U492:U496"/>
    <mergeCell ref="V492:V496"/>
    <mergeCell ref="G487:G491"/>
    <mergeCell ref="H487:H491"/>
    <mergeCell ref="U487:U491"/>
    <mergeCell ref="V487:V491"/>
    <mergeCell ref="A492:A496"/>
    <mergeCell ref="B492:B496"/>
    <mergeCell ref="C492:C496"/>
    <mergeCell ref="D492:D496"/>
    <mergeCell ref="E492:E496"/>
    <mergeCell ref="A487:A491"/>
    <mergeCell ref="B487:B491"/>
    <mergeCell ref="C487:C491"/>
    <mergeCell ref="D487:D491"/>
    <mergeCell ref="E487:E491"/>
    <mergeCell ref="F487:F491"/>
    <mergeCell ref="W27:W31"/>
    <mergeCell ref="X27:X31"/>
    <mergeCell ref="W32:W36"/>
    <mergeCell ref="X32:X36"/>
    <mergeCell ref="W37:W41"/>
    <mergeCell ref="X37:X41"/>
    <mergeCell ref="X10:X11"/>
    <mergeCell ref="X12:X16"/>
    <mergeCell ref="G507:G511"/>
    <mergeCell ref="H507:H511"/>
    <mergeCell ref="U507:U511"/>
    <mergeCell ref="V507:V511"/>
    <mergeCell ref="H10:H11"/>
    <mergeCell ref="I10:I11"/>
    <mergeCell ref="A507:A511"/>
    <mergeCell ref="B507:B511"/>
    <mergeCell ref="C507:C511"/>
    <mergeCell ref="D507:D511"/>
    <mergeCell ref="E507:E511"/>
    <mergeCell ref="F507:F511"/>
    <mergeCell ref="F502:F506"/>
    <mergeCell ref="G502:G506"/>
    <mergeCell ref="H502:H506"/>
    <mergeCell ref="U502:U506"/>
    <mergeCell ref="V502:V506"/>
    <mergeCell ref="G497:G501"/>
    <mergeCell ref="H497:H501"/>
    <mergeCell ref="U497:U501"/>
    <mergeCell ref="V497:V501"/>
    <mergeCell ref="A502:A506"/>
    <mergeCell ref="B502:B506"/>
    <mergeCell ref="C502:C506"/>
    <mergeCell ref="W72:W76"/>
    <mergeCell ref="X72:X76"/>
    <mergeCell ref="W77:W81"/>
    <mergeCell ref="X77:X81"/>
    <mergeCell ref="W82:W86"/>
    <mergeCell ref="X82:X86"/>
    <mergeCell ref="W57:W61"/>
    <mergeCell ref="X57:X61"/>
    <mergeCell ref="W62:W66"/>
    <mergeCell ref="X62:X66"/>
    <mergeCell ref="W67:W71"/>
    <mergeCell ref="X67:X71"/>
    <mergeCell ref="W42:W46"/>
    <mergeCell ref="X42:X46"/>
    <mergeCell ref="W47:W51"/>
    <mergeCell ref="X47:X51"/>
    <mergeCell ref="W52:W56"/>
    <mergeCell ref="X52:X56"/>
    <mergeCell ref="W117:W121"/>
    <mergeCell ref="X117:X121"/>
    <mergeCell ref="W122:W126"/>
    <mergeCell ref="X122:X126"/>
    <mergeCell ref="W127:W131"/>
    <mergeCell ref="X127:X131"/>
    <mergeCell ref="W102:W106"/>
    <mergeCell ref="X102:X106"/>
    <mergeCell ref="W107:W111"/>
    <mergeCell ref="X107:X111"/>
    <mergeCell ref="W112:W116"/>
    <mergeCell ref="X112:X116"/>
    <mergeCell ref="W87:W91"/>
    <mergeCell ref="X87:X91"/>
    <mergeCell ref="W92:W96"/>
    <mergeCell ref="X92:X96"/>
    <mergeCell ref="W97:W101"/>
    <mergeCell ref="X97:X101"/>
    <mergeCell ref="W162:W166"/>
    <mergeCell ref="X162:X166"/>
    <mergeCell ref="W167:W171"/>
    <mergeCell ref="X167:X171"/>
    <mergeCell ref="W172:W176"/>
    <mergeCell ref="X172:X176"/>
    <mergeCell ref="W147:W151"/>
    <mergeCell ref="X147:X151"/>
    <mergeCell ref="W152:W156"/>
    <mergeCell ref="X152:X156"/>
    <mergeCell ref="W157:W161"/>
    <mergeCell ref="X157:X161"/>
    <mergeCell ref="W132:W136"/>
    <mergeCell ref="X132:X136"/>
    <mergeCell ref="W137:W141"/>
    <mergeCell ref="X137:X141"/>
    <mergeCell ref="W142:W146"/>
    <mergeCell ref="X142:X146"/>
    <mergeCell ref="W207:W211"/>
    <mergeCell ref="X207:X211"/>
    <mergeCell ref="W212:W216"/>
    <mergeCell ref="X212:X216"/>
    <mergeCell ref="W217:W221"/>
    <mergeCell ref="X217:X221"/>
    <mergeCell ref="W192:W196"/>
    <mergeCell ref="X192:X196"/>
    <mergeCell ref="W197:W201"/>
    <mergeCell ref="X197:X201"/>
    <mergeCell ref="W202:W206"/>
    <mergeCell ref="X202:X206"/>
    <mergeCell ref="W177:W181"/>
    <mergeCell ref="X177:X181"/>
    <mergeCell ref="W182:W186"/>
    <mergeCell ref="X182:X186"/>
    <mergeCell ref="W187:W191"/>
    <mergeCell ref="X187:X191"/>
    <mergeCell ref="W252:W256"/>
    <mergeCell ref="X252:X256"/>
    <mergeCell ref="W257:W261"/>
    <mergeCell ref="X257:X261"/>
    <mergeCell ref="W262:W266"/>
    <mergeCell ref="X262:X266"/>
    <mergeCell ref="W237:W241"/>
    <mergeCell ref="X237:X241"/>
    <mergeCell ref="W242:W246"/>
    <mergeCell ref="X242:X246"/>
    <mergeCell ref="W247:W251"/>
    <mergeCell ref="X247:X251"/>
    <mergeCell ref="W222:W226"/>
    <mergeCell ref="X222:X226"/>
    <mergeCell ref="W227:W231"/>
    <mergeCell ref="X227:X231"/>
    <mergeCell ref="W232:W236"/>
    <mergeCell ref="X232:X236"/>
    <mergeCell ref="W297:W301"/>
    <mergeCell ref="X297:X301"/>
    <mergeCell ref="W302:W306"/>
    <mergeCell ref="X302:X306"/>
    <mergeCell ref="W307:W311"/>
    <mergeCell ref="X307:X311"/>
    <mergeCell ref="W282:W286"/>
    <mergeCell ref="X282:X286"/>
    <mergeCell ref="W287:W291"/>
    <mergeCell ref="X287:X291"/>
    <mergeCell ref="W292:W296"/>
    <mergeCell ref="X292:X296"/>
    <mergeCell ref="W267:W271"/>
    <mergeCell ref="X267:X271"/>
    <mergeCell ref="W272:W276"/>
    <mergeCell ref="X272:X276"/>
    <mergeCell ref="W277:W281"/>
    <mergeCell ref="X277:X281"/>
    <mergeCell ref="W342:W346"/>
    <mergeCell ref="X342:X346"/>
    <mergeCell ref="W347:W351"/>
    <mergeCell ref="X347:X351"/>
    <mergeCell ref="W352:W356"/>
    <mergeCell ref="X352:X356"/>
    <mergeCell ref="W327:W331"/>
    <mergeCell ref="X327:X331"/>
    <mergeCell ref="W332:W336"/>
    <mergeCell ref="X332:X336"/>
    <mergeCell ref="W337:W341"/>
    <mergeCell ref="X337:X341"/>
    <mergeCell ref="W312:W316"/>
    <mergeCell ref="X312:X316"/>
    <mergeCell ref="W317:W321"/>
    <mergeCell ref="X317:X321"/>
    <mergeCell ref="W322:W326"/>
    <mergeCell ref="X322:X326"/>
    <mergeCell ref="W387:W391"/>
    <mergeCell ref="X387:X391"/>
    <mergeCell ref="W392:W396"/>
    <mergeCell ref="X392:X396"/>
    <mergeCell ref="W397:W401"/>
    <mergeCell ref="X397:X401"/>
    <mergeCell ref="W372:W376"/>
    <mergeCell ref="X372:X376"/>
    <mergeCell ref="W377:W381"/>
    <mergeCell ref="X377:X381"/>
    <mergeCell ref="W382:W386"/>
    <mergeCell ref="X382:X386"/>
    <mergeCell ref="W357:W361"/>
    <mergeCell ref="X357:X361"/>
    <mergeCell ref="W362:W366"/>
    <mergeCell ref="X362:X366"/>
    <mergeCell ref="W367:W371"/>
    <mergeCell ref="X367:X371"/>
    <mergeCell ref="W457:W461"/>
    <mergeCell ref="X457:X461"/>
    <mergeCell ref="W432:W436"/>
    <mergeCell ref="X432:X436"/>
    <mergeCell ref="W437:W441"/>
    <mergeCell ref="X437:X441"/>
    <mergeCell ref="W442:W446"/>
    <mergeCell ref="X442:X446"/>
    <mergeCell ref="W417:W421"/>
    <mergeCell ref="X417:X421"/>
    <mergeCell ref="W422:W426"/>
    <mergeCell ref="X422:X426"/>
    <mergeCell ref="W427:W431"/>
    <mergeCell ref="X427:X431"/>
    <mergeCell ref="W402:W406"/>
    <mergeCell ref="X402:X406"/>
    <mergeCell ref="W407:W411"/>
    <mergeCell ref="X407:X411"/>
    <mergeCell ref="W412:W416"/>
    <mergeCell ref="X412:X416"/>
    <mergeCell ref="W17:W21"/>
    <mergeCell ref="X17:X21"/>
    <mergeCell ref="W22:W26"/>
    <mergeCell ref="X22:X26"/>
    <mergeCell ref="J10:J11"/>
    <mergeCell ref="B7:F7"/>
    <mergeCell ref="B8:F8"/>
    <mergeCell ref="B9:F9"/>
    <mergeCell ref="W507:W511"/>
    <mergeCell ref="X507:X511"/>
    <mergeCell ref="W492:W496"/>
    <mergeCell ref="X492:X496"/>
    <mergeCell ref="W497:W501"/>
    <mergeCell ref="X497:X501"/>
    <mergeCell ref="W502:W506"/>
    <mergeCell ref="X502:X506"/>
    <mergeCell ref="W477:W481"/>
    <mergeCell ref="X477:X481"/>
    <mergeCell ref="W482:W486"/>
    <mergeCell ref="X482:X486"/>
    <mergeCell ref="W487:W491"/>
    <mergeCell ref="X487:X491"/>
    <mergeCell ref="W462:W466"/>
    <mergeCell ref="X462:X466"/>
    <mergeCell ref="W467:W471"/>
    <mergeCell ref="X467:X471"/>
    <mergeCell ref="W472:W476"/>
    <mergeCell ref="X472:X476"/>
    <mergeCell ref="W447:W451"/>
    <mergeCell ref="X447:X451"/>
    <mergeCell ref="W452:W456"/>
    <mergeCell ref="X452:X456"/>
    <mergeCell ref="A17:A21"/>
    <mergeCell ref="B17:B21"/>
    <mergeCell ref="C17:C21"/>
    <mergeCell ref="D17:D21"/>
    <mergeCell ref="E17:E21"/>
    <mergeCell ref="F17:F21"/>
    <mergeCell ref="G17:G21"/>
    <mergeCell ref="H17:H21"/>
    <mergeCell ref="U17:U21"/>
    <mergeCell ref="V17:V21"/>
    <mergeCell ref="A22:A26"/>
    <mergeCell ref="B22:B26"/>
    <mergeCell ref="C22:C26"/>
    <mergeCell ref="D22:D26"/>
    <mergeCell ref="E22:E26"/>
    <mergeCell ref="F22:F26"/>
    <mergeCell ref="G22:G26"/>
    <mergeCell ref="H22:H26"/>
    <mergeCell ref="U22:U26"/>
    <mergeCell ref="V22:V26"/>
  </mergeCells>
  <conditionalFormatting sqref="H8:J8">
    <cfRule type="colorScale" priority="781">
      <colorScale>
        <cfvo type="num" val="0"/>
        <cfvo type="num" val="0.8"/>
        <cfvo type="num" val="1"/>
        <color rgb="FFFF0000"/>
        <color rgb="FFFFEB84"/>
        <color rgb="FF63BE7B"/>
      </colorScale>
    </cfRule>
  </conditionalFormatting>
  <dataValidations count="1">
    <dataValidation type="whole" operator="greaterThan" allowBlank="1" showInputMessage="1" showErrorMessage="1" sqref="S12:T511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40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782" id="{B896F690-4754-4F9A-A5EB-5819AA1854A4}">
            <x14:colorScale>
              <x14:cfvo type="num">
                <xm:f>Datos!$B$26</xm:f>
              </x14:cfvo>
              <x14:cfvo type="num">
                <xm:f>Datos!$B$27</xm:f>
              </x14:cfvo>
              <x14:cfvo type="num">
                <xm:f>Datos!$B$28</xm:f>
              </x14:cfvo>
              <x14:color rgb="FFFF0000"/>
              <x14:color rgb="FFFFEB84"/>
              <x14:color rgb="FF63BE7B"/>
            </x14:colorScale>
          </x14:cfRule>
          <xm:sqref>G9</xm:sqref>
        </x14:conditionalFormatting>
        <x14:conditionalFormatting xmlns:xm="http://schemas.microsoft.com/office/excel/2006/main">
          <x14:cfRule type="cellIs" priority="779" operator="equal" id="{77AAE985-B79B-4536-A165-6CE5CB377EE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80" operator="equal" id="{85E21019-A5C1-44D4-AE84-A1C5B059DC15}">
            <xm:f>Datos!$B$19</xm:f>
            <x14:dxf/>
          </x14:cfRule>
          <xm:sqref>X12:X16</xm:sqref>
        </x14:conditionalFormatting>
        <x14:conditionalFormatting xmlns:xm="http://schemas.microsoft.com/office/excel/2006/main">
          <x14:cfRule type="cellIs" priority="197" operator="equal" id="{08E0B8DB-8605-4ADF-B44F-917FBBA425C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8" operator="equal" id="{D6F0BA49-42B8-4AED-955A-80AF518F1767}">
            <xm:f>Datos!$B$19</xm:f>
            <x14:dxf/>
          </x14:cfRule>
          <xm:sqref>X17:X21</xm:sqref>
        </x14:conditionalFormatting>
        <x14:conditionalFormatting xmlns:xm="http://schemas.microsoft.com/office/excel/2006/main">
          <x14:cfRule type="cellIs" priority="195" operator="equal" id="{E730C06A-F47C-4257-8E96-A98493BE2C0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6" operator="equal" id="{D74B2ECD-076F-4F8E-9324-4CB95B5939DB}">
            <xm:f>Datos!$B$19</xm:f>
            <x14:dxf/>
          </x14:cfRule>
          <xm:sqref>X22:X26</xm:sqref>
        </x14:conditionalFormatting>
        <x14:conditionalFormatting xmlns:xm="http://schemas.microsoft.com/office/excel/2006/main">
          <x14:cfRule type="cellIs" priority="193" operator="equal" id="{F84B76F0-3F87-41D2-93B9-80C2247AB72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4" operator="equal" id="{4A1E3069-7CFB-44B7-8832-A255034E2325}">
            <xm:f>Datos!$B$19</xm:f>
            <x14:dxf/>
          </x14:cfRule>
          <xm:sqref>X27:X31</xm:sqref>
        </x14:conditionalFormatting>
        <x14:conditionalFormatting xmlns:xm="http://schemas.microsoft.com/office/excel/2006/main">
          <x14:cfRule type="cellIs" priority="191" operator="equal" id="{AE10F1CD-FBE9-46F1-8363-616F9884988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2" operator="equal" id="{263B20B5-A169-47F4-A553-54801B6FC682}">
            <xm:f>Datos!$B$19</xm:f>
            <x14:dxf/>
          </x14:cfRule>
          <xm:sqref>X32:X36</xm:sqref>
        </x14:conditionalFormatting>
        <x14:conditionalFormatting xmlns:xm="http://schemas.microsoft.com/office/excel/2006/main">
          <x14:cfRule type="cellIs" priority="189" operator="equal" id="{A8E20DA3-A814-4987-8276-7FE0F377E94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0" operator="equal" id="{837AEE33-5A2C-4788-AEC4-8EEE35FD37D8}">
            <xm:f>Datos!$B$19</xm:f>
            <x14:dxf/>
          </x14:cfRule>
          <xm:sqref>X37:X41</xm:sqref>
        </x14:conditionalFormatting>
        <x14:conditionalFormatting xmlns:xm="http://schemas.microsoft.com/office/excel/2006/main">
          <x14:cfRule type="cellIs" priority="187" operator="equal" id="{5E257D98-B406-46DF-9185-F42A5F2C504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8" operator="equal" id="{3EB6E3C5-0DFC-45CA-BD47-025446397D26}">
            <xm:f>Datos!$B$19</xm:f>
            <x14:dxf/>
          </x14:cfRule>
          <xm:sqref>X42:X46</xm:sqref>
        </x14:conditionalFormatting>
        <x14:conditionalFormatting xmlns:xm="http://schemas.microsoft.com/office/excel/2006/main">
          <x14:cfRule type="cellIs" priority="185" operator="equal" id="{83EFF443-9881-4C0F-9B7E-1E12888A54A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6" operator="equal" id="{EC656804-5CAF-4EA4-9BF2-449C2504DE8E}">
            <xm:f>Datos!$B$19</xm:f>
            <x14:dxf/>
          </x14:cfRule>
          <xm:sqref>X47:X51</xm:sqref>
        </x14:conditionalFormatting>
        <x14:conditionalFormatting xmlns:xm="http://schemas.microsoft.com/office/excel/2006/main">
          <x14:cfRule type="cellIs" priority="183" operator="equal" id="{4BED81B6-0D9E-44F7-8365-EF994283A34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4" operator="equal" id="{A0C696B9-D8B5-4D06-997C-55CF0C77670A}">
            <xm:f>Datos!$B$19</xm:f>
            <x14:dxf/>
          </x14:cfRule>
          <xm:sqref>X52:X56</xm:sqref>
        </x14:conditionalFormatting>
        <x14:conditionalFormatting xmlns:xm="http://schemas.microsoft.com/office/excel/2006/main">
          <x14:cfRule type="cellIs" priority="1" operator="equal" id="{2DDDE86F-CB4C-467A-AFE6-51DD2BA485C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" operator="equal" id="{8EF9937D-355B-49C4-BD40-0D09218CF7E6}">
            <xm:f>Datos!$B$19</xm:f>
            <x14:dxf/>
          </x14:cfRule>
          <xm:sqref>X507:X511</xm:sqref>
        </x14:conditionalFormatting>
        <x14:conditionalFormatting xmlns:xm="http://schemas.microsoft.com/office/excel/2006/main">
          <x14:cfRule type="cellIs" priority="181" operator="equal" id="{F69EC7F4-4D7A-4F9C-9AC6-6AC60632907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2" operator="equal" id="{D73A6E01-1659-47F0-861E-B1B25917D6EB}">
            <xm:f>Datos!$B$19</xm:f>
            <x14:dxf/>
          </x14:cfRule>
          <xm:sqref>X57:X61</xm:sqref>
        </x14:conditionalFormatting>
        <x14:conditionalFormatting xmlns:xm="http://schemas.microsoft.com/office/excel/2006/main">
          <x14:cfRule type="cellIs" priority="179" operator="equal" id="{1557091D-B16E-496B-BC69-FB374EB8988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0" operator="equal" id="{5FE92144-64BD-4E6B-B8C7-F8FD7BBDDC94}">
            <xm:f>Datos!$B$19</xm:f>
            <x14:dxf/>
          </x14:cfRule>
          <xm:sqref>X62:X66</xm:sqref>
        </x14:conditionalFormatting>
        <x14:conditionalFormatting xmlns:xm="http://schemas.microsoft.com/office/excel/2006/main">
          <x14:cfRule type="cellIs" priority="177" operator="equal" id="{EF0FAA07-B5E3-40C6-819C-CE78571338A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8" operator="equal" id="{E2D30E57-5FBF-4519-9D81-491321BB602E}">
            <xm:f>Datos!$B$19</xm:f>
            <x14:dxf/>
          </x14:cfRule>
          <xm:sqref>X67:X71</xm:sqref>
        </x14:conditionalFormatting>
        <x14:conditionalFormatting xmlns:xm="http://schemas.microsoft.com/office/excel/2006/main">
          <x14:cfRule type="cellIs" priority="175" operator="equal" id="{07496EC4-E914-4625-BF0F-40EB165124A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6" operator="equal" id="{59063D30-8F36-4E26-AEEC-02B4794B307B}">
            <xm:f>Datos!$B$19</xm:f>
            <x14:dxf/>
          </x14:cfRule>
          <xm:sqref>X72:X76</xm:sqref>
        </x14:conditionalFormatting>
        <x14:conditionalFormatting xmlns:xm="http://schemas.microsoft.com/office/excel/2006/main">
          <x14:cfRule type="cellIs" priority="173" operator="equal" id="{456F3CCE-C9E2-41A9-B01C-98FD410D8F2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4" operator="equal" id="{7AEA52DD-FC87-4361-A4D5-545F9555B82D}">
            <xm:f>Datos!$B$19</xm:f>
            <x14:dxf/>
          </x14:cfRule>
          <xm:sqref>X77:X81</xm:sqref>
        </x14:conditionalFormatting>
        <x14:conditionalFormatting xmlns:xm="http://schemas.microsoft.com/office/excel/2006/main">
          <x14:cfRule type="cellIs" priority="171" operator="equal" id="{F406C33A-DA58-4DD4-97B8-2B310EF7950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2" operator="equal" id="{CADC38C1-6E53-4D2A-86CB-5A28FD98B946}">
            <xm:f>Datos!$B$19</xm:f>
            <x14:dxf/>
          </x14:cfRule>
          <xm:sqref>X82:X86</xm:sqref>
        </x14:conditionalFormatting>
        <x14:conditionalFormatting xmlns:xm="http://schemas.microsoft.com/office/excel/2006/main">
          <x14:cfRule type="cellIs" priority="169" operator="equal" id="{12867870-0F48-4A7A-811B-3E39189763C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0" operator="equal" id="{92E53E72-14F9-4549-BC88-87B7FE5DA2F5}">
            <xm:f>Datos!$B$19</xm:f>
            <x14:dxf/>
          </x14:cfRule>
          <xm:sqref>X87:X91</xm:sqref>
        </x14:conditionalFormatting>
        <x14:conditionalFormatting xmlns:xm="http://schemas.microsoft.com/office/excel/2006/main">
          <x14:cfRule type="cellIs" priority="167" operator="equal" id="{243CA06D-D765-49BF-A137-972821405C8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8" operator="equal" id="{F50A4B88-6203-44F2-A73D-129A56000299}">
            <xm:f>Datos!$B$19</xm:f>
            <x14:dxf/>
          </x14:cfRule>
          <xm:sqref>X92:X96</xm:sqref>
        </x14:conditionalFormatting>
        <x14:conditionalFormatting xmlns:xm="http://schemas.microsoft.com/office/excel/2006/main">
          <x14:cfRule type="cellIs" priority="165" operator="equal" id="{45C53CDE-21A1-4F6F-A189-5927A23AB6C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6" operator="equal" id="{E2B79330-D0D5-4E1A-9D16-C6BC39F5DD1A}">
            <xm:f>Datos!$B$19</xm:f>
            <x14:dxf/>
          </x14:cfRule>
          <xm:sqref>X97:X101</xm:sqref>
        </x14:conditionalFormatting>
        <x14:conditionalFormatting xmlns:xm="http://schemas.microsoft.com/office/excel/2006/main">
          <x14:cfRule type="cellIs" priority="163" operator="equal" id="{94D2F160-F85E-473E-81F6-624E75BE582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4" operator="equal" id="{E94A4EF3-9C81-4CE4-BEB5-B0A648D096BF}">
            <xm:f>Datos!$B$19</xm:f>
            <x14:dxf/>
          </x14:cfRule>
          <xm:sqref>X102:X106</xm:sqref>
        </x14:conditionalFormatting>
        <x14:conditionalFormatting xmlns:xm="http://schemas.microsoft.com/office/excel/2006/main">
          <x14:cfRule type="cellIs" priority="161" operator="equal" id="{78916C48-B75F-4DDB-B8D1-4BCEC74AFF6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2" operator="equal" id="{B941508B-057A-4970-A6CE-AFBAD42F5AE5}">
            <xm:f>Datos!$B$19</xm:f>
            <x14:dxf/>
          </x14:cfRule>
          <xm:sqref>X107:X111</xm:sqref>
        </x14:conditionalFormatting>
        <x14:conditionalFormatting xmlns:xm="http://schemas.microsoft.com/office/excel/2006/main">
          <x14:cfRule type="cellIs" priority="159" operator="equal" id="{762C684F-628A-47CB-93CA-520DA042EFF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0" operator="equal" id="{80DB7CAC-A3A0-4D70-8BBE-3DC537CEB055}">
            <xm:f>Datos!$B$19</xm:f>
            <x14:dxf/>
          </x14:cfRule>
          <xm:sqref>X112:X116</xm:sqref>
        </x14:conditionalFormatting>
        <x14:conditionalFormatting xmlns:xm="http://schemas.microsoft.com/office/excel/2006/main">
          <x14:cfRule type="cellIs" priority="157" operator="equal" id="{F3BEE951-EF80-43C4-B9D8-62F7A2B650B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8" operator="equal" id="{1CA604F4-7BB5-46EE-950A-ED4F06D759B2}">
            <xm:f>Datos!$B$19</xm:f>
            <x14:dxf/>
          </x14:cfRule>
          <xm:sqref>X117:X121</xm:sqref>
        </x14:conditionalFormatting>
        <x14:conditionalFormatting xmlns:xm="http://schemas.microsoft.com/office/excel/2006/main">
          <x14:cfRule type="cellIs" priority="155" operator="equal" id="{150AC66C-2B7C-472C-8868-A9CFB96D647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6" operator="equal" id="{B3D30216-43E4-46D1-B82F-358F49D4133D}">
            <xm:f>Datos!$B$19</xm:f>
            <x14:dxf/>
          </x14:cfRule>
          <xm:sqref>X122:X126</xm:sqref>
        </x14:conditionalFormatting>
        <x14:conditionalFormatting xmlns:xm="http://schemas.microsoft.com/office/excel/2006/main">
          <x14:cfRule type="cellIs" priority="153" operator="equal" id="{8AB1441A-1F55-4E00-AE2E-98783008465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4" operator="equal" id="{7D10DF42-86B3-4BF9-8515-1FA093AC9F04}">
            <xm:f>Datos!$B$19</xm:f>
            <x14:dxf/>
          </x14:cfRule>
          <xm:sqref>X127:X131</xm:sqref>
        </x14:conditionalFormatting>
        <x14:conditionalFormatting xmlns:xm="http://schemas.microsoft.com/office/excel/2006/main">
          <x14:cfRule type="cellIs" priority="151" operator="equal" id="{2E199C43-D560-482B-94B1-7CE680FA0FC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2" operator="equal" id="{E1CF0EBD-3FF9-4FE6-98F4-707FB59CFA9A}">
            <xm:f>Datos!$B$19</xm:f>
            <x14:dxf/>
          </x14:cfRule>
          <xm:sqref>X132:X136</xm:sqref>
        </x14:conditionalFormatting>
        <x14:conditionalFormatting xmlns:xm="http://schemas.microsoft.com/office/excel/2006/main">
          <x14:cfRule type="cellIs" priority="149" operator="equal" id="{91F5F2F9-D956-474D-9C51-1F7883E0030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0" operator="equal" id="{6DE48783-48EF-49C0-A30D-BC46EF7B98E3}">
            <xm:f>Datos!$B$19</xm:f>
            <x14:dxf/>
          </x14:cfRule>
          <xm:sqref>X137:X141</xm:sqref>
        </x14:conditionalFormatting>
        <x14:conditionalFormatting xmlns:xm="http://schemas.microsoft.com/office/excel/2006/main">
          <x14:cfRule type="cellIs" priority="147" operator="equal" id="{5046076A-34F2-4E64-BD01-C44647302A2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8" operator="equal" id="{2C360938-982E-493F-BF96-93EEF772D2EA}">
            <xm:f>Datos!$B$19</xm:f>
            <x14:dxf/>
          </x14:cfRule>
          <xm:sqref>X142:X146</xm:sqref>
        </x14:conditionalFormatting>
        <x14:conditionalFormatting xmlns:xm="http://schemas.microsoft.com/office/excel/2006/main">
          <x14:cfRule type="cellIs" priority="145" operator="equal" id="{5958C7BC-214E-4456-B3AA-B4084E3D982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6" operator="equal" id="{73001ADF-08C2-42E9-86C4-774660CFB314}">
            <xm:f>Datos!$B$19</xm:f>
            <x14:dxf/>
          </x14:cfRule>
          <xm:sqref>X147:X151</xm:sqref>
        </x14:conditionalFormatting>
        <x14:conditionalFormatting xmlns:xm="http://schemas.microsoft.com/office/excel/2006/main">
          <x14:cfRule type="cellIs" priority="143" operator="equal" id="{CBBC7631-D772-4F10-B752-ADC3E3C149F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4" operator="equal" id="{AE75AC06-26CD-413F-8D4B-D272D3FA2186}">
            <xm:f>Datos!$B$19</xm:f>
            <x14:dxf/>
          </x14:cfRule>
          <xm:sqref>X152:X156</xm:sqref>
        </x14:conditionalFormatting>
        <x14:conditionalFormatting xmlns:xm="http://schemas.microsoft.com/office/excel/2006/main">
          <x14:cfRule type="cellIs" priority="141" operator="equal" id="{F0B688FF-83C5-41E0-941A-DC00E8E3290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2" operator="equal" id="{75A0C66C-CD95-4DA4-92A5-1CA999522445}">
            <xm:f>Datos!$B$19</xm:f>
            <x14:dxf/>
          </x14:cfRule>
          <xm:sqref>X157:X161</xm:sqref>
        </x14:conditionalFormatting>
        <x14:conditionalFormatting xmlns:xm="http://schemas.microsoft.com/office/excel/2006/main">
          <x14:cfRule type="cellIs" priority="139" operator="equal" id="{8F748208-1CFC-4E98-A520-2254A8B1EF6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0" operator="equal" id="{B75D8D25-0F6E-4DAE-88EA-EFBA7D36922F}">
            <xm:f>Datos!$B$19</xm:f>
            <x14:dxf/>
          </x14:cfRule>
          <xm:sqref>X162:X166</xm:sqref>
        </x14:conditionalFormatting>
        <x14:conditionalFormatting xmlns:xm="http://schemas.microsoft.com/office/excel/2006/main">
          <x14:cfRule type="cellIs" priority="137" operator="equal" id="{D38969D4-8F0B-4C76-B606-97357EC3892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8" operator="equal" id="{F5340082-8FB7-451D-AB8D-7A5A2A295458}">
            <xm:f>Datos!$B$19</xm:f>
            <x14:dxf/>
          </x14:cfRule>
          <xm:sqref>X167:X171</xm:sqref>
        </x14:conditionalFormatting>
        <x14:conditionalFormatting xmlns:xm="http://schemas.microsoft.com/office/excel/2006/main">
          <x14:cfRule type="cellIs" priority="135" operator="equal" id="{70288EE2-4DEF-4C60-B8AE-F9F2491AA89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6" operator="equal" id="{2E60E5C9-B342-4963-8C02-5A7D38E70195}">
            <xm:f>Datos!$B$19</xm:f>
            <x14:dxf/>
          </x14:cfRule>
          <xm:sqref>X172:X176</xm:sqref>
        </x14:conditionalFormatting>
        <x14:conditionalFormatting xmlns:xm="http://schemas.microsoft.com/office/excel/2006/main">
          <x14:cfRule type="cellIs" priority="133" operator="equal" id="{3FF2D75C-BE3D-442A-BA43-2C1EA0D4A3B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4" operator="equal" id="{286DFE7D-E201-4AE6-9552-C94A21C163CE}">
            <xm:f>Datos!$B$19</xm:f>
            <x14:dxf/>
          </x14:cfRule>
          <xm:sqref>X177:X181</xm:sqref>
        </x14:conditionalFormatting>
        <x14:conditionalFormatting xmlns:xm="http://schemas.microsoft.com/office/excel/2006/main">
          <x14:cfRule type="cellIs" priority="131" operator="equal" id="{C1FF9BEE-730D-42EB-8A91-9C4743D11E4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2" operator="equal" id="{EA3F8F3F-63D7-4801-9571-C9F586F308D2}">
            <xm:f>Datos!$B$19</xm:f>
            <x14:dxf/>
          </x14:cfRule>
          <xm:sqref>X182:X186</xm:sqref>
        </x14:conditionalFormatting>
        <x14:conditionalFormatting xmlns:xm="http://schemas.microsoft.com/office/excel/2006/main">
          <x14:cfRule type="cellIs" priority="129" operator="equal" id="{B2C94C56-597C-48E5-B5CA-178FFC796E8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0" operator="equal" id="{93D855C5-5BD8-4F98-A094-8659B09E29BE}">
            <xm:f>Datos!$B$19</xm:f>
            <x14:dxf/>
          </x14:cfRule>
          <xm:sqref>X187:X191</xm:sqref>
        </x14:conditionalFormatting>
        <x14:conditionalFormatting xmlns:xm="http://schemas.microsoft.com/office/excel/2006/main">
          <x14:cfRule type="cellIs" priority="127" operator="equal" id="{3DDD27CA-038C-41B0-9375-11D20D6077F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8" operator="equal" id="{2CFFA17C-3C34-4DD3-A8F5-18B376A52A15}">
            <xm:f>Datos!$B$19</xm:f>
            <x14:dxf/>
          </x14:cfRule>
          <xm:sqref>X192:X196</xm:sqref>
        </x14:conditionalFormatting>
        <x14:conditionalFormatting xmlns:xm="http://schemas.microsoft.com/office/excel/2006/main">
          <x14:cfRule type="cellIs" priority="125" operator="equal" id="{58051A84-409E-46AE-A776-94D0CDAFBD2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6" operator="equal" id="{2C59C5A4-4E00-47CE-A79A-B9D435418110}">
            <xm:f>Datos!$B$19</xm:f>
            <x14:dxf/>
          </x14:cfRule>
          <xm:sqref>X197:X201</xm:sqref>
        </x14:conditionalFormatting>
        <x14:conditionalFormatting xmlns:xm="http://schemas.microsoft.com/office/excel/2006/main">
          <x14:cfRule type="cellIs" priority="123" operator="equal" id="{3774D58C-E365-473D-8A5B-F0FDF7C4DC1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4" operator="equal" id="{DF90E990-F24C-4AFE-A6D3-C7BE413C3D0B}">
            <xm:f>Datos!$B$19</xm:f>
            <x14:dxf/>
          </x14:cfRule>
          <xm:sqref>X202:X206</xm:sqref>
        </x14:conditionalFormatting>
        <x14:conditionalFormatting xmlns:xm="http://schemas.microsoft.com/office/excel/2006/main">
          <x14:cfRule type="cellIs" priority="121" operator="equal" id="{898FB2AE-9630-4E6A-B933-6086B81AD9D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2" operator="equal" id="{0C712A9B-6310-4397-9C02-385EF70FC3AF}">
            <xm:f>Datos!$B$19</xm:f>
            <x14:dxf/>
          </x14:cfRule>
          <xm:sqref>X207:X211</xm:sqref>
        </x14:conditionalFormatting>
        <x14:conditionalFormatting xmlns:xm="http://schemas.microsoft.com/office/excel/2006/main">
          <x14:cfRule type="cellIs" priority="119" operator="equal" id="{0010B644-F5DD-4E4E-8332-ACD2697E6E6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0" operator="equal" id="{D4687AE2-CC01-46B7-A7E6-6274D9DCDA27}">
            <xm:f>Datos!$B$19</xm:f>
            <x14:dxf/>
          </x14:cfRule>
          <xm:sqref>X212:X216</xm:sqref>
        </x14:conditionalFormatting>
        <x14:conditionalFormatting xmlns:xm="http://schemas.microsoft.com/office/excel/2006/main">
          <x14:cfRule type="cellIs" priority="117" operator="equal" id="{EC3BCF8C-DC91-4D7A-AF77-DDC3F7B42937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8" operator="equal" id="{7544CD03-29D8-47FC-9E77-84432224C7F7}">
            <xm:f>Datos!$B$19</xm:f>
            <x14:dxf/>
          </x14:cfRule>
          <xm:sqref>X217:X221</xm:sqref>
        </x14:conditionalFormatting>
        <x14:conditionalFormatting xmlns:xm="http://schemas.microsoft.com/office/excel/2006/main">
          <x14:cfRule type="cellIs" priority="115" operator="equal" id="{CEDE9FA0-3D40-4C67-9482-9719C04A9D1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6" operator="equal" id="{AABF7831-5775-47A1-9A4A-3853857E6553}">
            <xm:f>Datos!$B$19</xm:f>
            <x14:dxf/>
          </x14:cfRule>
          <xm:sqref>X222:X226</xm:sqref>
        </x14:conditionalFormatting>
        <x14:conditionalFormatting xmlns:xm="http://schemas.microsoft.com/office/excel/2006/main">
          <x14:cfRule type="cellIs" priority="113" operator="equal" id="{F00B3B15-AE9E-47D7-988D-614E9B32053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4" operator="equal" id="{3841819D-C839-41F9-B3F4-0F3E602950EA}">
            <xm:f>Datos!$B$19</xm:f>
            <x14:dxf/>
          </x14:cfRule>
          <xm:sqref>X227:X231</xm:sqref>
        </x14:conditionalFormatting>
        <x14:conditionalFormatting xmlns:xm="http://schemas.microsoft.com/office/excel/2006/main">
          <x14:cfRule type="cellIs" priority="111" operator="equal" id="{EFFADBF8-150E-4003-AFC0-533BF6605B3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2" operator="equal" id="{75B578FA-8E0F-475F-8DB6-3C3E4DC82003}">
            <xm:f>Datos!$B$19</xm:f>
            <x14:dxf/>
          </x14:cfRule>
          <xm:sqref>X232:X236</xm:sqref>
        </x14:conditionalFormatting>
        <x14:conditionalFormatting xmlns:xm="http://schemas.microsoft.com/office/excel/2006/main">
          <x14:cfRule type="cellIs" priority="109" operator="equal" id="{D70948DE-EA5D-438A-BD4B-300801CF293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0" operator="equal" id="{15FDF55E-D5C8-46DB-B004-2F4B36252FB5}">
            <xm:f>Datos!$B$19</xm:f>
            <x14:dxf/>
          </x14:cfRule>
          <xm:sqref>X237:X241</xm:sqref>
        </x14:conditionalFormatting>
        <x14:conditionalFormatting xmlns:xm="http://schemas.microsoft.com/office/excel/2006/main">
          <x14:cfRule type="cellIs" priority="107" operator="equal" id="{78A3FF2D-A152-4C28-86DA-568288ADD04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8" operator="equal" id="{6EE51F7B-67D6-4DB0-9F25-A325F9350E5D}">
            <xm:f>Datos!$B$19</xm:f>
            <x14:dxf/>
          </x14:cfRule>
          <xm:sqref>X242:X246</xm:sqref>
        </x14:conditionalFormatting>
        <x14:conditionalFormatting xmlns:xm="http://schemas.microsoft.com/office/excel/2006/main">
          <x14:cfRule type="cellIs" priority="105" operator="equal" id="{BAA1D632-185B-4E39-BA3F-598EB5DDDC2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6" operator="equal" id="{B013CD87-2B42-4A8B-8E22-34342FA4CBA6}">
            <xm:f>Datos!$B$19</xm:f>
            <x14:dxf/>
          </x14:cfRule>
          <xm:sqref>X247:X251</xm:sqref>
        </x14:conditionalFormatting>
        <x14:conditionalFormatting xmlns:xm="http://schemas.microsoft.com/office/excel/2006/main">
          <x14:cfRule type="cellIs" priority="103" operator="equal" id="{49AE5C13-D5D8-41EF-AAA7-717704EF9F8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4" operator="equal" id="{DD739BE6-DC7B-4339-98CC-8A2EA4D3876A}">
            <xm:f>Datos!$B$19</xm:f>
            <x14:dxf/>
          </x14:cfRule>
          <xm:sqref>X252:X256</xm:sqref>
        </x14:conditionalFormatting>
        <x14:conditionalFormatting xmlns:xm="http://schemas.microsoft.com/office/excel/2006/main">
          <x14:cfRule type="cellIs" priority="101" operator="equal" id="{C3DF2646-8C1F-4F8A-AD86-149CE76CDA1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2" operator="equal" id="{8562F1D2-F753-4BB1-97EB-0D6F299E621B}">
            <xm:f>Datos!$B$19</xm:f>
            <x14:dxf/>
          </x14:cfRule>
          <xm:sqref>X257:X261</xm:sqref>
        </x14:conditionalFormatting>
        <x14:conditionalFormatting xmlns:xm="http://schemas.microsoft.com/office/excel/2006/main">
          <x14:cfRule type="cellIs" priority="99" operator="equal" id="{54E7437F-7DFC-4B69-A2AB-4472D5A50A17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0" operator="equal" id="{83027F23-AB9B-47A8-BBF1-621FA0856F91}">
            <xm:f>Datos!$B$19</xm:f>
            <x14:dxf/>
          </x14:cfRule>
          <xm:sqref>X262:X266</xm:sqref>
        </x14:conditionalFormatting>
        <x14:conditionalFormatting xmlns:xm="http://schemas.microsoft.com/office/excel/2006/main">
          <x14:cfRule type="cellIs" priority="97" operator="equal" id="{09A49DE6-6CE3-4BF8-AD28-8D10FC4FCEA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8" operator="equal" id="{1BA0D2FC-CBB2-4DFC-B083-3EA9079E4667}">
            <xm:f>Datos!$B$19</xm:f>
            <x14:dxf/>
          </x14:cfRule>
          <xm:sqref>X267:X271</xm:sqref>
        </x14:conditionalFormatting>
        <x14:conditionalFormatting xmlns:xm="http://schemas.microsoft.com/office/excel/2006/main">
          <x14:cfRule type="cellIs" priority="95" operator="equal" id="{FFE16D38-5065-444F-AEE1-30B20E56FA0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6" operator="equal" id="{67E76BFF-2DAB-4B39-A32E-4815A00B328A}">
            <xm:f>Datos!$B$19</xm:f>
            <x14:dxf/>
          </x14:cfRule>
          <xm:sqref>X272:X276</xm:sqref>
        </x14:conditionalFormatting>
        <x14:conditionalFormatting xmlns:xm="http://schemas.microsoft.com/office/excel/2006/main">
          <x14:cfRule type="cellIs" priority="93" operator="equal" id="{607D9F95-EDFF-4E54-8C04-4DDCDC4FE0E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4" operator="equal" id="{46C6D676-1E30-43C9-8A2E-5AB2C495A0C3}">
            <xm:f>Datos!$B$19</xm:f>
            <x14:dxf/>
          </x14:cfRule>
          <xm:sqref>X277:X281</xm:sqref>
        </x14:conditionalFormatting>
        <x14:conditionalFormatting xmlns:xm="http://schemas.microsoft.com/office/excel/2006/main">
          <x14:cfRule type="cellIs" priority="91" operator="equal" id="{67B4CE43-0DF0-4891-812F-6FBA55DA156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2" operator="equal" id="{99F8A733-132B-4C6A-A1CD-FB30915D3FCA}">
            <xm:f>Datos!$B$19</xm:f>
            <x14:dxf/>
          </x14:cfRule>
          <xm:sqref>X282:X286</xm:sqref>
        </x14:conditionalFormatting>
        <x14:conditionalFormatting xmlns:xm="http://schemas.microsoft.com/office/excel/2006/main">
          <x14:cfRule type="cellIs" priority="89" operator="equal" id="{D720C86F-AF4B-43AC-BB54-2600D63AE07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0" operator="equal" id="{6F5298BF-3EC1-4B98-BD88-A08B0A4FFDB5}">
            <xm:f>Datos!$B$19</xm:f>
            <x14:dxf/>
          </x14:cfRule>
          <xm:sqref>X287:X291</xm:sqref>
        </x14:conditionalFormatting>
        <x14:conditionalFormatting xmlns:xm="http://schemas.microsoft.com/office/excel/2006/main">
          <x14:cfRule type="cellIs" priority="87" operator="equal" id="{CD3A0049-FE33-425F-96F5-C18751B17C1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8" operator="equal" id="{DEC27C10-217C-44C3-B152-C037D6D3F971}">
            <xm:f>Datos!$B$19</xm:f>
            <x14:dxf/>
          </x14:cfRule>
          <xm:sqref>X292:X296</xm:sqref>
        </x14:conditionalFormatting>
        <x14:conditionalFormatting xmlns:xm="http://schemas.microsoft.com/office/excel/2006/main">
          <x14:cfRule type="cellIs" priority="85" operator="equal" id="{CCE900EF-B2FB-4761-8F7B-EEA540B07FD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6" operator="equal" id="{5036C452-9D8A-496E-BF02-4DCFD8745F9B}">
            <xm:f>Datos!$B$19</xm:f>
            <x14:dxf/>
          </x14:cfRule>
          <xm:sqref>X297:X301</xm:sqref>
        </x14:conditionalFormatting>
        <x14:conditionalFormatting xmlns:xm="http://schemas.microsoft.com/office/excel/2006/main">
          <x14:cfRule type="cellIs" priority="83" operator="equal" id="{5B5C8D92-3237-4410-8670-FF18C85F173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4" operator="equal" id="{BFCD55E5-0F41-42F3-A687-A6FBE2CA957F}">
            <xm:f>Datos!$B$19</xm:f>
            <x14:dxf/>
          </x14:cfRule>
          <xm:sqref>X302:X306</xm:sqref>
        </x14:conditionalFormatting>
        <x14:conditionalFormatting xmlns:xm="http://schemas.microsoft.com/office/excel/2006/main">
          <x14:cfRule type="cellIs" priority="81" operator="equal" id="{26BA072C-E884-4D10-8B85-490F7698E5C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2" operator="equal" id="{3B4F481E-7CC5-40DA-833E-D495289760DA}">
            <xm:f>Datos!$B$19</xm:f>
            <x14:dxf/>
          </x14:cfRule>
          <xm:sqref>X307:X311</xm:sqref>
        </x14:conditionalFormatting>
        <x14:conditionalFormatting xmlns:xm="http://schemas.microsoft.com/office/excel/2006/main">
          <x14:cfRule type="cellIs" priority="79" operator="equal" id="{7C584B09-D901-409A-9B00-DC55239F37C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0" operator="equal" id="{BC1BA2B9-18D8-4D75-BB57-C02923C53564}">
            <xm:f>Datos!$B$19</xm:f>
            <x14:dxf/>
          </x14:cfRule>
          <xm:sqref>X312:X316</xm:sqref>
        </x14:conditionalFormatting>
        <x14:conditionalFormatting xmlns:xm="http://schemas.microsoft.com/office/excel/2006/main">
          <x14:cfRule type="cellIs" priority="77" operator="equal" id="{45EA85E8-B504-4B2A-8EFE-7720E6E91EE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8" operator="equal" id="{911BA1FC-F310-4B70-B664-3FD946E98068}">
            <xm:f>Datos!$B$19</xm:f>
            <x14:dxf/>
          </x14:cfRule>
          <xm:sqref>X317:X321</xm:sqref>
        </x14:conditionalFormatting>
        <x14:conditionalFormatting xmlns:xm="http://schemas.microsoft.com/office/excel/2006/main">
          <x14:cfRule type="cellIs" priority="75" operator="equal" id="{AC5A1AA3-2DDA-4D66-BED0-0F1A52D5D8C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6" operator="equal" id="{E19F0964-7F87-44E6-B912-C8620C116BCF}">
            <xm:f>Datos!$B$19</xm:f>
            <x14:dxf/>
          </x14:cfRule>
          <xm:sqref>X322:X326</xm:sqref>
        </x14:conditionalFormatting>
        <x14:conditionalFormatting xmlns:xm="http://schemas.microsoft.com/office/excel/2006/main">
          <x14:cfRule type="cellIs" priority="73" operator="equal" id="{BF20E72A-E40E-4768-9C19-16BA3DDFAC3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4" operator="equal" id="{C97F4F5C-7884-4253-8902-E3EA135CBF16}">
            <xm:f>Datos!$B$19</xm:f>
            <x14:dxf/>
          </x14:cfRule>
          <xm:sqref>X327:X331</xm:sqref>
        </x14:conditionalFormatting>
        <x14:conditionalFormatting xmlns:xm="http://schemas.microsoft.com/office/excel/2006/main">
          <x14:cfRule type="cellIs" priority="71" operator="equal" id="{316C28EB-766F-48A2-BBCF-C0F46831D50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2" operator="equal" id="{14D75651-D995-4518-A75A-44A6687908D4}">
            <xm:f>Datos!$B$19</xm:f>
            <x14:dxf/>
          </x14:cfRule>
          <xm:sqref>X332:X336</xm:sqref>
        </x14:conditionalFormatting>
        <x14:conditionalFormatting xmlns:xm="http://schemas.microsoft.com/office/excel/2006/main">
          <x14:cfRule type="cellIs" priority="69" operator="equal" id="{22CD040C-6F37-46C6-A2FD-031CD8B5643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0" operator="equal" id="{2D91F40D-E73F-4221-8FBD-4FF82C8A11BB}">
            <xm:f>Datos!$B$19</xm:f>
            <x14:dxf/>
          </x14:cfRule>
          <xm:sqref>X337:X341</xm:sqref>
        </x14:conditionalFormatting>
        <x14:conditionalFormatting xmlns:xm="http://schemas.microsoft.com/office/excel/2006/main">
          <x14:cfRule type="cellIs" priority="67" operator="equal" id="{28458B3C-E8F4-48B0-AD15-BABC05879C5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8" operator="equal" id="{3AEFDB56-74B5-4581-BBFE-4E8BE4C43C23}">
            <xm:f>Datos!$B$19</xm:f>
            <x14:dxf/>
          </x14:cfRule>
          <xm:sqref>X342:X346</xm:sqref>
        </x14:conditionalFormatting>
        <x14:conditionalFormatting xmlns:xm="http://schemas.microsoft.com/office/excel/2006/main">
          <x14:cfRule type="cellIs" priority="65" operator="equal" id="{53DD5885-62A8-46E4-AA9C-4E519CC19F0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6" operator="equal" id="{31EAEBBB-CF31-4913-A2F6-7D08570D7418}">
            <xm:f>Datos!$B$19</xm:f>
            <x14:dxf/>
          </x14:cfRule>
          <xm:sqref>X347:X351</xm:sqref>
        </x14:conditionalFormatting>
        <x14:conditionalFormatting xmlns:xm="http://schemas.microsoft.com/office/excel/2006/main">
          <x14:cfRule type="cellIs" priority="63" operator="equal" id="{A9F09745-CE3B-419E-AB71-F5D05FEF481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4" operator="equal" id="{21C15336-10D5-4080-81FD-55FC84C4D50E}">
            <xm:f>Datos!$B$19</xm:f>
            <x14:dxf/>
          </x14:cfRule>
          <xm:sqref>X352:X356</xm:sqref>
        </x14:conditionalFormatting>
        <x14:conditionalFormatting xmlns:xm="http://schemas.microsoft.com/office/excel/2006/main">
          <x14:cfRule type="cellIs" priority="61" operator="equal" id="{77DAE76B-1D60-4B26-A239-11B5355302B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2" operator="equal" id="{06A965AC-C0F1-499A-A53D-3C76E80A3E84}">
            <xm:f>Datos!$B$19</xm:f>
            <x14:dxf/>
          </x14:cfRule>
          <xm:sqref>X357:X361</xm:sqref>
        </x14:conditionalFormatting>
        <x14:conditionalFormatting xmlns:xm="http://schemas.microsoft.com/office/excel/2006/main">
          <x14:cfRule type="cellIs" priority="59" operator="equal" id="{DF1F9D75-24CD-4E64-8C99-BEF4F16E4BD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0" operator="equal" id="{68931A8B-67EB-47D2-B731-6833A19B4E43}">
            <xm:f>Datos!$B$19</xm:f>
            <x14:dxf/>
          </x14:cfRule>
          <xm:sqref>X362:X366</xm:sqref>
        </x14:conditionalFormatting>
        <x14:conditionalFormatting xmlns:xm="http://schemas.microsoft.com/office/excel/2006/main">
          <x14:cfRule type="cellIs" priority="57" operator="equal" id="{3EA84FF3-3BE4-4260-84C7-2C5BA6E008A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8" operator="equal" id="{71C82065-DBA3-4947-882F-3D6DB6F0A5AB}">
            <xm:f>Datos!$B$19</xm:f>
            <x14:dxf/>
          </x14:cfRule>
          <xm:sqref>X367:X371</xm:sqref>
        </x14:conditionalFormatting>
        <x14:conditionalFormatting xmlns:xm="http://schemas.microsoft.com/office/excel/2006/main">
          <x14:cfRule type="cellIs" priority="55" operator="equal" id="{932683A4-B3A0-406B-9C93-481A4D059E5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6" operator="equal" id="{E101E394-8634-4DC5-9F14-DE0B97FA9627}">
            <xm:f>Datos!$B$19</xm:f>
            <x14:dxf/>
          </x14:cfRule>
          <xm:sqref>X372:X376</xm:sqref>
        </x14:conditionalFormatting>
        <x14:conditionalFormatting xmlns:xm="http://schemas.microsoft.com/office/excel/2006/main">
          <x14:cfRule type="cellIs" priority="53" operator="equal" id="{B3542531-D955-4C23-B7E1-19D6B602A40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4" operator="equal" id="{A5D0FDC1-387A-4771-A6D2-8F7EE5B9B37F}">
            <xm:f>Datos!$B$19</xm:f>
            <x14:dxf/>
          </x14:cfRule>
          <xm:sqref>X377:X381</xm:sqref>
        </x14:conditionalFormatting>
        <x14:conditionalFormatting xmlns:xm="http://schemas.microsoft.com/office/excel/2006/main">
          <x14:cfRule type="cellIs" priority="51" operator="equal" id="{0BA41D63-A43A-4B66-8629-0D390F33DAC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2" operator="equal" id="{A4AC39FB-E285-4E81-8178-78053F8391AF}">
            <xm:f>Datos!$B$19</xm:f>
            <x14:dxf/>
          </x14:cfRule>
          <xm:sqref>X382:X386</xm:sqref>
        </x14:conditionalFormatting>
        <x14:conditionalFormatting xmlns:xm="http://schemas.microsoft.com/office/excel/2006/main">
          <x14:cfRule type="cellIs" priority="49" operator="equal" id="{AF244CD1-9A74-479D-822D-2C7A7D3D332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0" operator="equal" id="{00E97FCA-F075-47C9-A8FF-6BCFC4B06C84}">
            <xm:f>Datos!$B$19</xm:f>
            <x14:dxf/>
          </x14:cfRule>
          <xm:sqref>X387:X391</xm:sqref>
        </x14:conditionalFormatting>
        <x14:conditionalFormatting xmlns:xm="http://schemas.microsoft.com/office/excel/2006/main">
          <x14:cfRule type="cellIs" priority="47" operator="equal" id="{7A476101-4090-44EE-9E4A-4B5A61A2B04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8" operator="equal" id="{329D05F0-ED7F-4864-A8FB-4FF36F6A015D}">
            <xm:f>Datos!$B$19</xm:f>
            <x14:dxf/>
          </x14:cfRule>
          <xm:sqref>X392:X396</xm:sqref>
        </x14:conditionalFormatting>
        <x14:conditionalFormatting xmlns:xm="http://schemas.microsoft.com/office/excel/2006/main">
          <x14:cfRule type="cellIs" priority="45" operator="equal" id="{BF375C74-11F0-4E93-AC49-49CE46AD7F2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6" operator="equal" id="{1E12EAB9-AD00-43B7-9854-1E977815047A}">
            <xm:f>Datos!$B$19</xm:f>
            <x14:dxf/>
          </x14:cfRule>
          <xm:sqref>X397:X401</xm:sqref>
        </x14:conditionalFormatting>
        <x14:conditionalFormatting xmlns:xm="http://schemas.microsoft.com/office/excel/2006/main">
          <x14:cfRule type="cellIs" priority="43" operator="equal" id="{099440D5-4C73-4327-8784-B3D15B6F277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4" operator="equal" id="{8FF853D5-5496-4D47-8128-6B324D48216C}">
            <xm:f>Datos!$B$19</xm:f>
            <x14:dxf/>
          </x14:cfRule>
          <xm:sqref>X402:X406</xm:sqref>
        </x14:conditionalFormatting>
        <x14:conditionalFormatting xmlns:xm="http://schemas.microsoft.com/office/excel/2006/main">
          <x14:cfRule type="cellIs" priority="41" operator="equal" id="{B7931A51-25B2-4FDE-9FBF-F669244EC15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2" operator="equal" id="{4F38CAC2-43EC-4FC9-B9F0-BAAFBE5E3580}">
            <xm:f>Datos!$B$19</xm:f>
            <x14:dxf/>
          </x14:cfRule>
          <xm:sqref>X407:X411</xm:sqref>
        </x14:conditionalFormatting>
        <x14:conditionalFormatting xmlns:xm="http://schemas.microsoft.com/office/excel/2006/main">
          <x14:cfRule type="cellIs" priority="39" operator="equal" id="{C0FC4E5D-81F6-495E-ACFF-95CE434BA64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0" operator="equal" id="{C8E07D43-2E07-4C81-A60B-ED9F6BFBB32A}">
            <xm:f>Datos!$B$19</xm:f>
            <x14:dxf/>
          </x14:cfRule>
          <xm:sqref>X412:X416</xm:sqref>
        </x14:conditionalFormatting>
        <x14:conditionalFormatting xmlns:xm="http://schemas.microsoft.com/office/excel/2006/main">
          <x14:cfRule type="cellIs" priority="37" operator="equal" id="{2180EDCB-DC6F-4E94-8EC6-68D29E51DDC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8" operator="equal" id="{C0C16ED0-4F8E-432C-845D-4FE62ED51B71}">
            <xm:f>Datos!$B$19</xm:f>
            <x14:dxf/>
          </x14:cfRule>
          <xm:sqref>X417:X421</xm:sqref>
        </x14:conditionalFormatting>
        <x14:conditionalFormatting xmlns:xm="http://schemas.microsoft.com/office/excel/2006/main">
          <x14:cfRule type="cellIs" priority="35" operator="equal" id="{BFFFA48D-E510-4662-9058-405C2E07980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6" operator="equal" id="{7944DD02-251B-4D95-8593-5C34A8DBD31B}">
            <xm:f>Datos!$B$19</xm:f>
            <x14:dxf/>
          </x14:cfRule>
          <xm:sqref>X422:X426</xm:sqref>
        </x14:conditionalFormatting>
        <x14:conditionalFormatting xmlns:xm="http://schemas.microsoft.com/office/excel/2006/main">
          <x14:cfRule type="cellIs" priority="33" operator="equal" id="{1CACC433-0FF5-41D6-B823-F80DA88952F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4" operator="equal" id="{1C3F6EE4-5D11-4B3D-BF48-5EEA594CCD5B}">
            <xm:f>Datos!$B$19</xm:f>
            <x14:dxf/>
          </x14:cfRule>
          <xm:sqref>X427:X431</xm:sqref>
        </x14:conditionalFormatting>
        <x14:conditionalFormatting xmlns:xm="http://schemas.microsoft.com/office/excel/2006/main">
          <x14:cfRule type="cellIs" priority="31" operator="equal" id="{9E76D9DA-477C-4C44-AD02-EC937579625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2" operator="equal" id="{9DA7B9C6-0452-4405-8147-20F473EE5A8F}">
            <xm:f>Datos!$B$19</xm:f>
            <x14:dxf/>
          </x14:cfRule>
          <xm:sqref>X432:X436</xm:sqref>
        </x14:conditionalFormatting>
        <x14:conditionalFormatting xmlns:xm="http://schemas.microsoft.com/office/excel/2006/main">
          <x14:cfRule type="cellIs" priority="29" operator="equal" id="{E92AE4E4-DC1E-46C7-A6CD-762BA8A35A1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0" operator="equal" id="{B1AC4726-E8BC-4D32-8548-A26299E161C4}">
            <xm:f>Datos!$B$19</xm:f>
            <x14:dxf/>
          </x14:cfRule>
          <xm:sqref>X437:X441</xm:sqref>
        </x14:conditionalFormatting>
        <x14:conditionalFormatting xmlns:xm="http://schemas.microsoft.com/office/excel/2006/main">
          <x14:cfRule type="cellIs" priority="27" operator="equal" id="{73B699B7-BC21-49BB-A3BF-9629F8D294F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8" operator="equal" id="{540F9C38-D409-4338-994F-A456ED0CFACF}">
            <xm:f>Datos!$B$19</xm:f>
            <x14:dxf/>
          </x14:cfRule>
          <xm:sqref>X442:X446</xm:sqref>
        </x14:conditionalFormatting>
        <x14:conditionalFormatting xmlns:xm="http://schemas.microsoft.com/office/excel/2006/main">
          <x14:cfRule type="cellIs" priority="25" operator="equal" id="{43804C10-20F0-4794-BC91-6B544577D12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6" operator="equal" id="{0CF74A2D-1CC8-439A-8796-4973FFC3ABF2}">
            <xm:f>Datos!$B$19</xm:f>
            <x14:dxf/>
          </x14:cfRule>
          <xm:sqref>X447:X451</xm:sqref>
        </x14:conditionalFormatting>
        <x14:conditionalFormatting xmlns:xm="http://schemas.microsoft.com/office/excel/2006/main">
          <x14:cfRule type="cellIs" priority="23" operator="equal" id="{2AE3ABFF-D0C9-49A9-8068-085100DB33D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4" operator="equal" id="{3B0EB7B4-B69C-472D-B10A-DA7886E08081}">
            <xm:f>Datos!$B$19</xm:f>
            <x14:dxf/>
          </x14:cfRule>
          <xm:sqref>X452:X456</xm:sqref>
        </x14:conditionalFormatting>
        <x14:conditionalFormatting xmlns:xm="http://schemas.microsoft.com/office/excel/2006/main">
          <x14:cfRule type="cellIs" priority="21" operator="equal" id="{0872DF30-03F8-4BB0-BCDB-D02FDECBC1B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2" operator="equal" id="{AA947D0B-4A64-45A2-8EB9-F6271D80AABF}">
            <xm:f>Datos!$B$19</xm:f>
            <x14:dxf/>
          </x14:cfRule>
          <xm:sqref>X457:X461</xm:sqref>
        </x14:conditionalFormatting>
        <x14:conditionalFormatting xmlns:xm="http://schemas.microsoft.com/office/excel/2006/main">
          <x14:cfRule type="cellIs" priority="19" operator="equal" id="{8DCE5AB2-5132-4F13-B186-2E516E84095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0" operator="equal" id="{4FC3E33D-0955-4626-8DA2-B74728C899DE}">
            <xm:f>Datos!$B$19</xm:f>
            <x14:dxf/>
          </x14:cfRule>
          <xm:sqref>X462:X466</xm:sqref>
        </x14:conditionalFormatting>
        <x14:conditionalFormatting xmlns:xm="http://schemas.microsoft.com/office/excel/2006/main">
          <x14:cfRule type="cellIs" priority="17" operator="equal" id="{C0C21E7F-02C1-484A-A054-68847726371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" operator="equal" id="{FEDC58C1-0B89-45AC-80BB-C4094A58AF68}">
            <xm:f>Datos!$B$19</xm:f>
            <x14:dxf/>
          </x14:cfRule>
          <xm:sqref>X467:X471</xm:sqref>
        </x14:conditionalFormatting>
        <x14:conditionalFormatting xmlns:xm="http://schemas.microsoft.com/office/excel/2006/main">
          <x14:cfRule type="cellIs" priority="15" operator="equal" id="{8D987C33-97F7-46F4-A005-8EF6D96A1B9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" operator="equal" id="{41B175A9-F90C-4EA9-A1EE-95549DA781AA}">
            <xm:f>Datos!$B$19</xm:f>
            <x14:dxf/>
          </x14:cfRule>
          <xm:sqref>X472:X476</xm:sqref>
        </x14:conditionalFormatting>
        <x14:conditionalFormatting xmlns:xm="http://schemas.microsoft.com/office/excel/2006/main">
          <x14:cfRule type="cellIs" priority="13" operator="equal" id="{9DE6B403-0F6A-4316-A56D-D494A6CF96C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" operator="equal" id="{4DD75C69-D4F5-47AE-BAA4-55F70AE6CCDA}">
            <xm:f>Datos!$B$19</xm:f>
            <x14:dxf/>
          </x14:cfRule>
          <xm:sqref>X477:X481</xm:sqref>
        </x14:conditionalFormatting>
        <x14:conditionalFormatting xmlns:xm="http://schemas.microsoft.com/office/excel/2006/main">
          <x14:cfRule type="cellIs" priority="11" operator="equal" id="{456576DA-CD8C-4ADD-B36B-F4F68200537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223C956C-5E3D-4A44-BF9A-AABA19230D6C}">
            <xm:f>Datos!$B$19</xm:f>
            <x14:dxf/>
          </x14:cfRule>
          <xm:sqref>X482:X486</xm:sqref>
        </x14:conditionalFormatting>
        <x14:conditionalFormatting xmlns:xm="http://schemas.microsoft.com/office/excel/2006/main">
          <x14:cfRule type="cellIs" priority="9" operator="equal" id="{D3FAB1A9-0D08-499E-B01F-28599A9773F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" operator="equal" id="{4A96C3B2-6F58-4BC3-B88B-2ADF1C38C4C9}">
            <xm:f>Datos!$B$19</xm:f>
            <x14:dxf/>
          </x14:cfRule>
          <xm:sqref>X487:X491</xm:sqref>
        </x14:conditionalFormatting>
        <x14:conditionalFormatting xmlns:xm="http://schemas.microsoft.com/office/excel/2006/main">
          <x14:cfRule type="cellIs" priority="7" operator="equal" id="{FAB3B6C8-7139-4007-AB87-0497FD623D2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" operator="equal" id="{CC72B582-5027-4505-9FF2-4AA35A6B9ED2}">
            <xm:f>Datos!$B$19</xm:f>
            <x14:dxf/>
          </x14:cfRule>
          <xm:sqref>X492:X496</xm:sqref>
        </x14:conditionalFormatting>
        <x14:conditionalFormatting xmlns:xm="http://schemas.microsoft.com/office/excel/2006/main">
          <x14:cfRule type="cellIs" priority="5" operator="equal" id="{EE3E2D22-D32E-4488-9CB1-BF1D7FD26D5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" operator="equal" id="{F6B35B88-21B5-4C2B-9E57-9D8A7597FADB}">
            <xm:f>Datos!$B$19</xm:f>
            <x14:dxf/>
          </x14:cfRule>
          <xm:sqref>X497:X501</xm:sqref>
        </x14:conditionalFormatting>
        <x14:conditionalFormatting xmlns:xm="http://schemas.microsoft.com/office/excel/2006/main">
          <x14:cfRule type="cellIs" priority="3" operator="equal" id="{71E69804-0C59-4AB9-9B99-94585E31A03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" operator="equal" id="{20F60282-F60C-4F95-9E50-8ED2D6CBB9C9}">
            <xm:f>Datos!$B$19</xm:f>
            <x14:dxf/>
          </x14:cfRule>
          <xm:sqref>X502:X506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Datos!$L$8:$L$33</xm:f>
          </x14:formula1>
          <xm:sqref>M12:M511</xm:sqref>
        </x14:dataValidation>
        <x14:dataValidation type="list" allowBlank="1" showInputMessage="1" showErrorMessage="1">
          <x14:formula1>
            <xm:f>Datos!$B$19:$B$20</xm:f>
          </x14:formula1>
          <xm:sqref>P12:P511</xm:sqref>
        </x14:dataValidation>
        <x14:dataValidation type="list" allowBlank="1" showInputMessage="1" showErrorMessage="1">
          <x14:formula1>
            <xm:f>Datos!$B$15:$B$17</xm:f>
          </x14:formula1>
          <xm:sqref>G12:G511</xm:sqref>
        </x14:dataValidation>
        <x14:dataValidation type="list" allowBlank="1" showInputMessage="1" showErrorMessage="1">
          <x14:formula1>
            <xm:f>Datos!$B$2:$B$4</xm:f>
          </x14:formula1>
          <xm:sqref>D12:D511</xm:sqref>
        </x14:dataValidation>
        <x14:dataValidation type="list" allowBlank="1" showInputMessage="1" showErrorMessage="1">
          <x14:formula1>
            <xm:f>Datos!$H$2:$H$3</xm:f>
          </x14:formula1>
          <xm:sqref>V12:V511</xm:sqref>
        </x14:dataValidation>
        <x14:dataValidation type="list" allowBlank="1" showInputMessage="1" showErrorMessage="1">
          <x14:formula1>
            <xm:f>Datos!$E$2:$E$4</xm:f>
          </x14:formula1>
          <xm:sqref>H12:H511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11"/>
  <sheetViews>
    <sheetView zoomScale="80" zoomScaleNormal="80" workbookViewId="0">
      <selection sqref="A1:X1"/>
    </sheetView>
  </sheetViews>
  <sheetFormatPr baseColWidth="10" defaultRowHeight="15" x14ac:dyDescent="0.25"/>
  <cols>
    <col min="1" max="1" width="5.140625" style="2" bestFit="1" customWidth="1"/>
    <col min="2" max="2" width="12.42578125" style="2" customWidth="1"/>
    <col min="3" max="3" width="17.140625" style="21" customWidth="1"/>
    <col min="4" max="4" width="12" style="2" customWidth="1"/>
    <col min="5" max="5" width="18" style="21" customWidth="1"/>
    <col min="6" max="6" width="23.28515625" style="2" bestFit="1" customWidth="1"/>
    <col min="7" max="7" width="15.85546875" style="2" customWidth="1"/>
    <col min="8" max="8" width="20.7109375" style="2" customWidth="1"/>
    <col min="9" max="9" width="14" style="2" customWidth="1"/>
    <col min="10" max="10" width="19.85546875" style="22" customWidth="1"/>
    <col min="11" max="11" width="25.5703125" style="22" customWidth="1"/>
    <col min="12" max="12" width="13.28515625" style="2" customWidth="1"/>
    <col min="13" max="13" width="32.140625" style="2" customWidth="1"/>
    <col min="14" max="14" width="45.7109375" style="21" customWidth="1"/>
    <col min="15" max="16" width="19.85546875" style="2" hidden="1" customWidth="1"/>
    <col min="17" max="17" width="11.7109375" style="22" customWidth="1"/>
    <col min="18" max="18" width="13" style="2" customWidth="1"/>
    <col min="19" max="19" width="9.28515625" style="2" bestFit="1" customWidth="1"/>
    <col min="20" max="20" width="12.7109375" style="2" customWidth="1"/>
    <col min="21" max="21" width="9.7109375" style="2" customWidth="1"/>
    <col min="22" max="22" width="8.85546875" style="2" customWidth="1"/>
    <col min="23" max="23" width="13.28515625" style="2" customWidth="1"/>
    <col min="24" max="24" width="15.85546875" style="2" customWidth="1"/>
    <col min="25" max="25" width="12.42578125" style="1" customWidth="1"/>
    <col min="26" max="26" width="12.7109375" style="1" hidden="1" customWidth="1"/>
    <col min="27" max="16384" width="11.42578125" style="2"/>
  </cols>
  <sheetData>
    <row r="1" spans="1:26" s="1" customFormat="1" ht="34.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45"/>
      <c r="Z1" s="23"/>
    </row>
    <row r="2" spans="1:26" s="1" customFormat="1" ht="32.2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46"/>
      <c r="Z2" s="24"/>
    </row>
    <row r="3" spans="1:26" ht="32.25" customHeight="1" x14ac:dyDescent="0.25">
      <c r="A3" s="79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6"/>
      <c r="Z3" s="24"/>
    </row>
    <row r="4" spans="1:26" s="1" customFormat="1" ht="35.25" customHeight="1" x14ac:dyDescent="0.25">
      <c r="A4" s="81" t="s">
        <v>209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27"/>
      <c r="Z4" s="25"/>
    </row>
    <row r="5" spans="1:26" s="36" customFormat="1" ht="20.25" x14ac:dyDescent="0.25">
      <c r="A5" s="83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47"/>
      <c r="Z5" s="26"/>
    </row>
    <row r="6" spans="1:26" s="1" customFormat="1" ht="20.25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27"/>
      <c r="Z6" s="25"/>
    </row>
    <row r="7" spans="1:26" s="1" customFormat="1" ht="24.95" customHeight="1" x14ac:dyDescent="0.25">
      <c r="A7" s="27"/>
      <c r="B7" s="73" t="s">
        <v>197</v>
      </c>
      <c r="C7" s="73"/>
      <c r="D7" s="73"/>
      <c r="E7" s="73"/>
      <c r="F7" s="73"/>
      <c r="G7" s="27">
        <f>COUNT(Z12:Z511)</f>
        <v>0</v>
      </c>
      <c r="H7" s="52"/>
      <c r="I7" s="27"/>
      <c r="J7" s="27"/>
      <c r="K7" s="27"/>
      <c r="L7" s="27"/>
      <c r="M7" s="27"/>
      <c r="N7" s="3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1" customFormat="1" ht="24.95" customHeight="1" x14ac:dyDescent="0.25">
      <c r="A8" s="27"/>
      <c r="B8" s="73" t="s">
        <v>198</v>
      </c>
      <c r="C8" s="73"/>
      <c r="D8" s="73"/>
      <c r="E8" s="73"/>
      <c r="F8" s="73"/>
      <c r="G8" s="27">
        <f>COUNTIF(Z12:Z511,"&gt;0")</f>
        <v>0</v>
      </c>
      <c r="H8" s="52"/>
      <c r="I8" s="38"/>
      <c r="J8" s="38"/>
      <c r="K8" s="38"/>
      <c r="L8" s="27"/>
      <c r="M8" s="27"/>
      <c r="N8" s="3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28" customFormat="1" ht="24.95" customHeight="1" thickBot="1" x14ac:dyDescent="0.3">
      <c r="B9" s="74" t="s">
        <v>199</v>
      </c>
      <c r="C9" s="74"/>
      <c r="D9" s="74"/>
      <c r="E9" s="74"/>
      <c r="F9" s="74"/>
      <c r="G9" s="32">
        <f>IF(G7&lt;=0,0,SUM(Z12:Z511)/G7)</f>
        <v>0</v>
      </c>
      <c r="H9" s="53"/>
      <c r="J9" s="40"/>
      <c r="K9" s="40"/>
      <c r="N9" s="39"/>
      <c r="Q9" s="40"/>
    </row>
    <row r="10" spans="1:26" s="1" customFormat="1" ht="47.25" customHeight="1" x14ac:dyDescent="0.25">
      <c r="A10" s="85" t="s">
        <v>2</v>
      </c>
      <c r="B10" s="85" t="s">
        <v>3</v>
      </c>
      <c r="C10" s="85" t="s">
        <v>4</v>
      </c>
      <c r="D10" s="85" t="s">
        <v>5</v>
      </c>
      <c r="E10" s="85" t="s">
        <v>6</v>
      </c>
      <c r="F10" s="85" t="s">
        <v>39</v>
      </c>
      <c r="G10" s="85" t="s">
        <v>40</v>
      </c>
      <c r="H10" s="85" t="s">
        <v>53</v>
      </c>
      <c r="I10" s="85" t="s">
        <v>54</v>
      </c>
      <c r="J10" s="85" t="s">
        <v>45</v>
      </c>
      <c r="K10" s="85" t="s">
        <v>205</v>
      </c>
      <c r="L10" s="87" t="s">
        <v>8</v>
      </c>
      <c r="M10" s="85" t="s">
        <v>9</v>
      </c>
      <c r="N10" s="85" t="s">
        <v>63</v>
      </c>
      <c r="O10" s="85" t="s">
        <v>13</v>
      </c>
      <c r="P10" s="85" t="s">
        <v>14</v>
      </c>
      <c r="Q10" s="85" t="s">
        <v>49</v>
      </c>
      <c r="R10" s="85" t="s">
        <v>20</v>
      </c>
      <c r="S10" s="85" t="s">
        <v>10</v>
      </c>
      <c r="T10" s="89" t="s">
        <v>203</v>
      </c>
      <c r="U10" s="91" t="s">
        <v>11</v>
      </c>
      <c r="V10" s="93" t="s">
        <v>15</v>
      </c>
      <c r="W10" s="85" t="s">
        <v>16</v>
      </c>
      <c r="X10" s="85" t="s">
        <v>12</v>
      </c>
      <c r="Y10" s="85" t="s">
        <v>204</v>
      </c>
      <c r="Z10" s="85" t="s">
        <v>99</v>
      </c>
    </row>
    <row r="11" spans="1:26" s="1" customFormat="1" ht="55.5" customHeight="1" thickBot="1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8"/>
      <c r="M11" s="86"/>
      <c r="N11" s="86"/>
      <c r="O11" s="86"/>
      <c r="P11" s="86"/>
      <c r="Q11" s="86"/>
      <c r="R11" s="86"/>
      <c r="S11" s="86"/>
      <c r="T11" s="90"/>
      <c r="U11" s="92"/>
      <c r="V11" s="94"/>
      <c r="W11" s="86"/>
      <c r="X11" s="86"/>
      <c r="Y11" s="86"/>
      <c r="Z11" s="86"/>
    </row>
    <row r="12" spans="1:26" s="8" customFormat="1" ht="27.95" customHeight="1" x14ac:dyDescent="0.25">
      <c r="A12" s="55" t="s">
        <v>17</v>
      </c>
      <c r="B12" s="58"/>
      <c r="C12" s="58"/>
      <c r="D12" s="58"/>
      <c r="E12" s="58"/>
      <c r="F12" s="58"/>
      <c r="G12" s="58"/>
      <c r="H12" s="58"/>
      <c r="I12" s="58"/>
      <c r="J12" s="42"/>
      <c r="K12" s="42"/>
      <c r="L12" s="3"/>
      <c r="M12" s="3"/>
      <c r="N12" s="48"/>
      <c r="O12" s="4"/>
      <c r="P12" s="4"/>
      <c r="Q12" s="5"/>
      <c r="R12" s="6"/>
      <c r="S12" s="6"/>
      <c r="T12" s="7"/>
      <c r="U12" s="7"/>
      <c r="V12" s="61">
        <f>SUM(U12:U16)</f>
        <v>0</v>
      </c>
      <c r="W12" s="64"/>
      <c r="X12" s="67"/>
      <c r="Y12" s="98" t="e">
        <f>IF((SUMIF(Z12:Z16,"0",U12:U16)/SUM(U12:U16) &gt;0.5),"NO","SI")</f>
        <v>#DIV/0!</v>
      </c>
      <c r="Z12" s="29" t="str">
        <f>IF(TRIM(M12)="","",IF(AND(Q12="SI", G12="CUARTO NIVEL PHD"),1.5,IF(AND(Q12="SI",G12="CUARTO NIVEL MAESTRIA"),1,0)))</f>
        <v/>
      </c>
    </row>
    <row r="13" spans="1:26" s="8" customFormat="1" ht="27.95" customHeight="1" x14ac:dyDescent="0.25">
      <c r="A13" s="56"/>
      <c r="B13" s="59"/>
      <c r="C13" s="59"/>
      <c r="D13" s="59"/>
      <c r="E13" s="59"/>
      <c r="F13" s="59"/>
      <c r="G13" s="59"/>
      <c r="H13" s="59"/>
      <c r="I13" s="59"/>
      <c r="J13" s="43"/>
      <c r="K13" s="43"/>
      <c r="L13" s="9"/>
      <c r="M13" s="9"/>
      <c r="N13" s="49"/>
      <c r="O13" s="10"/>
      <c r="P13" s="10"/>
      <c r="Q13" s="11"/>
      <c r="R13" s="12"/>
      <c r="S13" s="12"/>
      <c r="T13" s="10"/>
      <c r="U13" s="10"/>
      <c r="V13" s="62"/>
      <c r="W13" s="65"/>
      <c r="X13" s="68"/>
      <c r="Y13" s="99"/>
      <c r="Z13" s="30" t="str">
        <f>IF(TRIM(M13)="","",IF(AND(Q13="SI", G12="CUARTO NIVEL PHD"),1.5,IF(AND(Q13="SI",G12="CUARTO NIVEL MAESTRIA"),1,0)))</f>
        <v/>
      </c>
    </row>
    <row r="14" spans="1:26" s="8" customFormat="1" ht="27.95" customHeight="1" x14ac:dyDescent="0.25">
      <c r="A14" s="56"/>
      <c r="B14" s="59"/>
      <c r="C14" s="59"/>
      <c r="D14" s="59"/>
      <c r="E14" s="59"/>
      <c r="F14" s="59"/>
      <c r="G14" s="59"/>
      <c r="H14" s="59"/>
      <c r="I14" s="59"/>
      <c r="J14" s="43"/>
      <c r="K14" s="43"/>
      <c r="L14" s="13"/>
      <c r="M14" s="13"/>
      <c r="N14" s="50"/>
      <c r="O14" s="10"/>
      <c r="P14" s="10"/>
      <c r="Q14" s="14"/>
      <c r="R14" s="15"/>
      <c r="S14" s="15"/>
      <c r="T14" s="16"/>
      <c r="U14" s="16"/>
      <c r="V14" s="62"/>
      <c r="W14" s="65"/>
      <c r="X14" s="69"/>
      <c r="Y14" s="99"/>
      <c r="Z14" s="30" t="str">
        <f>IF(TRIM(M14)="","",IF(AND(Q14="SI", G12="CUARTO NIVEL PHD"),1.5,IF(AND(Q14="SI",G12="CUARTO NIVEL MAESTRIA"),1,0)))</f>
        <v/>
      </c>
    </row>
    <row r="15" spans="1:26" s="8" customFormat="1" ht="27.95" customHeight="1" x14ac:dyDescent="0.25">
      <c r="A15" s="56"/>
      <c r="B15" s="59"/>
      <c r="C15" s="59"/>
      <c r="D15" s="59"/>
      <c r="E15" s="59"/>
      <c r="F15" s="59"/>
      <c r="G15" s="59"/>
      <c r="H15" s="59"/>
      <c r="I15" s="59"/>
      <c r="J15" s="44"/>
      <c r="K15" s="43"/>
      <c r="L15" s="13"/>
      <c r="M15" s="13"/>
      <c r="N15" s="50"/>
      <c r="O15" s="10" t="str">
        <f>IF(TRIM(N15)="","",LOOKUP(N15,Datos!$L$8:$L$33,Datos!$J$8:$J$33))</f>
        <v/>
      </c>
      <c r="P15" s="10" t="str">
        <f>IF(TRIM(N15)="","",LOOKUP(N15, Datos!$L$8:$L$33,Datos!$K$8:$K$33))</f>
        <v/>
      </c>
      <c r="Q15" s="14"/>
      <c r="R15" s="15"/>
      <c r="S15" s="15"/>
      <c r="T15" s="16"/>
      <c r="U15" s="16"/>
      <c r="V15" s="62"/>
      <c r="W15" s="65"/>
      <c r="X15" s="69"/>
      <c r="Y15" s="99"/>
      <c r="Z15" s="30" t="str">
        <f>IF(TRIM(M15)="","",IF(AND(Q15="SI", G12="CUARTO NIVEL PHD"),1.5,IF(AND(Q15="SI",G12="CUARTO NIVEL MAESTRIA"),1,0)))</f>
        <v/>
      </c>
    </row>
    <row r="16" spans="1:26" s="8" customFormat="1" ht="27.95" customHeight="1" thickBot="1" x14ac:dyDescent="0.3">
      <c r="A16" s="57"/>
      <c r="B16" s="60"/>
      <c r="C16" s="60"/>
      <c r="D16" s="60"/>
      <c r="E16" s="60"/>
      <c r="F16" s="60"/>
      <c r="G16" s="60"/>
      <c r="H16" s="60"/>
      <c r="I16" s="60"/>
      <c r="J16" s="41"/>
      <c r="K16" s="41"/>
      <c r="L16" s="17"/>
      <c r="M16" s="17"/>
      <c r="N16" s="51"/>
      <c r="O16" s="18" t="str">
        <f>IF(TRIM(N16)="","",LOOKUP(N16,Datos!$L$8:$L$33,Datos!$J$8:$J$33))</f>
        <v/>
      </c>
      <c r="P16" s="18" t="str">
        <f>IF(TRIM(N16)="","",LOOKUP(N16, Datos!$L$8:$L$33,Datos!$K$8:$K$33))</f>
        <v/>
      </c>
      <c r="Q16" s="19"/>
      <c r="R16" s="20"/>
      <c r="S16" s="20"/>
      <c r="T16" s="18"/>
      <c r="U16" s="18"/>
      <c r="V16" s="63"/>
      <c r="W16" s="66"/>
      <c r="X16" s="70"/>
      <c r="Y16" s="100"/>
      <c r="Z16" s="31" t="str">
        <f>IF(TRIM(M16)="","",IF(AND(Q16="SI", G12="CUARTO NIVEL PHD"),1.5,IF(AND(Q16="SI",G12="CUARTO NIVEL MAESTRIA"),1,0)))</f>
        <v/>
      </c>
    </row>
    <row r="17" spans="1:26" s="8" customFormat="1" ht="27.95" customHeight="1" x14ac:dyDescent="0.25">
      <c r="A17" s="55" t="s">
        <v>18</v>
      </c>
      <c r="B17" s="58"/>
      <c r="C17" s="58"/>
      <c r="D17" s="58"/>
      <c r="E17" s="58"/>
      <c r="F17" s="58"/>
      <c r="G17" s="58"/>
      <c r="H17" s="58"/>
      <c r="I17" s="58"/>
      <c r="J17" s="42"/>
      <c r="K17" s="42"/>
      <c r="L17" s="3"/>
      <c r="M17" s="3"/>
      <c r="N17" s="48"/>
      <c r="O17" s="4"/>
      <c r="P17" s="4"/>
      <c r="Q17" s="5"/>
      <c r="R17" s="6"/>
      <c r="S17" s="6"/>
      <c r="T17" s="7"/>
      <c r="U17" s="7"/>
      <c r="V17" s="61">
        <f>SUM(U17:U21)</f>
        <v>0</v>
      </c>
      <c r="W17" s="64"/>
      <c r="X17" s="67"/>
      <c r="Y17" s="98" t="e">
        <f>IF((SUMIF(Z17:Z21,"0",U17:U21)/SUM(U17:U21) &gt;0.5),"NO","SI")</f>
        <v>#DIV/0!</v>
      </c>
      <c r="Z17" s="29" t="str">
        <f>IF(TRIM(M17)="","",IF(AND(Q17="SI", G17="CUARTO NIVEL PHD"),1.5,IF(AND(Q17="SI",G17="CUARTO NIVEL MAESTRIA"),1,0)))</f>
        <v/>
      </c>
    </row>
    <row r="18" spans="1:26" s="8" customFormat="1" ht="27.95" customHeight="1" x14ac:dyDescent="0.25">
      <c r="A18" s="56"/>
      <c r="B18" s="59"/>
      <c r="C18" s="59"/>
      <c r="D18" s="59"/>
      <c r="E18" s="59"/>
      <c r="F18" s="59"/>
      <c r="G18" s="59"/>
      <c r="H18" s="59"/>
      <c r="I18" s="59"/>
      <c r="J18" s="43"/>
      <c r="K18" s="43"/>
      <c r="L18" s="9"/>
      <c r="M18" s="9"/>
      <c r="N18" s="49"/>
      <c r="O18" s="10"/>
      <c r="P18" s="10"/>
      <c r="Q18" s="11"/>
      <c r="R18" s="12"/>
      <c r="S18" s="12"/>
      <c r="T18" s="10"/>
      <c r="U18" s="10"/>
      <c r="V18" s="62"/>
      <c r="W18" s="65"/>
      <c r="X18" s="68"/>
      <c r="Y18" s="99"/>
      <c r="Z18" s="30" t="str">
        <f>IF(TRIM(M18)="","",IF(AND(Q18="SI", G17="CUARTO NIVEL PHD"),1.5,IF(AND(Q18="SI",G17="CUARTO NIVEL MAESTRIA"),1,0)))</f>
        <v/>
      </c>
    </row>
    <row r="19" spans="1:26" s="8" customFormat="1" ht="27.95" customHeight="1" x14ac:dyDescent="0.25">
      <c r="A19" s="56"/>
      <c r="B19" s="59"/>
      <c r="C19" s="59"/>
      <c r="D19" s="59"/>
      <c r="E19" s="59"/>
      <c r="F19" s="59"/>
      <c r="G19" s="59"/>
      <c r="H19" s="59"/>
      <c r="I19" s="59"/>
      <c r="J19" s="43"/>
      <c r="K19" s="43"/>
      <c r="L19" s="13"/>
      <c r="M19" s="13"/>
      <c r="N19" s="50"/>
      <c r="O19" s="10"/>
      <c r="P19" s="10"/>
      <c r="Q19" s="14"/>
      <c r="R19" s="15"/>
      <c r="S19" s="15"/>
      <c r="T19" s="16"/>
      <c r="U19" s="16"/>
      <c r="V19" s="62"/>
      <c r="W19" s="65"/>
      <c r="X19" s="69"/>
      <c r="Y19" s="99"/>
      <c r="Z19" s="30" t="str">
        <f>IF(TRIM(M19)="","",IF(AND(Q19="SI", G17="CUARTO NIVEL PHD"),1.5,IF(AND(Q19="SI",G17="CUARTO NIVEL MAESTRIA"),1,0)))</f>
        <v/>
      </c>
    </row>
    <row r="20" spans="1:26" s="8" customFormat="1" ht="27.95" customHeight="1" x14ac:dyDescent="0.25">
      <c r="A20" s="56"/>
      <c r="B20" s="59"/>
      <c r="C20" s="59"/>
      <c r="D20" s="59"/>
      <c r="E20" s="59"/>
      <c r="F20" s="59"/>
      <c r="G20" s="59"/>
      <c r="H20" s="59"/>
      <c r="I20" s="59"/>
      <c r="J20" s="44"/>
      <c r="K20" s="43"/>
      <c r="L20" s="13"/>
      <c r="M20" s="13"/>
      <c r="N20" s="50"/>
      <c r="O20" s="10" t="str">
        <f>IF(TRIM(N20)="","",LOOKUP(N20,Datos!$L$8:$L$33,Datos!$J$8:$J$33))</f>
        <v/>
      </c>
      <c r="P20" s="10" t="str">
        <f>IF(TRIM(N20)="","",LOOKUP(N20, Datos!$L$8:$L$33,Datos!$K$8:$K$33))</f>
        <v/>
      </c>
      <c r="Q20" s="14"/>
      <c r="R20" s="15"/>
      <c r="S20" s="15"/>
      <c r="T20" s="16"/>
      <c r="U20" s="16"/>
      <c r="V20" s="62"/>
      <c r="W20" s="65"/>
      <c r="X20" s="69"/>
      <c r="Y20" s="99"/>
      <c r="Z20" s="30" t="str">
        <f>IF(TRIM(M20)="","",IF(AND(Q20="SI", G17="CUARTO NIVEL PHD"),1.5,IF(AND(Q20="SI",G17="CUARTO NIVEL MAESTRIA"),1,0)))</f>
        <v/>
      </c>
    </row>
    <row r="21" spans="1:26" s="8" customFormat="1" ht="27.95" customHeight="1" thickBot="1" x14ac:dyDescent="0.3">
      <c r="A21" s="57"/>
      <c r="B21" s="60"/>
      <c r="C21" s="60"/>
      <c r="D21" s="60"/>
      <c r="E21" s="60"/>
      <c r="F21" s="60"/>
      <c r="G21" s="60"/>
      <c r="H21" s="60"/>
      <c r="I21" s="60"/>
      <c r="J21" s="54"/>
      <c r="K21" s="54"/>
      <c r="L21" s="17"/>
      <c r="M21" s="17"/>
      <c r="N21" s="51"/>
      <c r="O21" s="18" t="str">
        <f>IF(TRIM(N21)="","",LOOKUP(N21,Datos!$L$8:$L$33,Datos!$J$8:$J$33))</f>
        <v/>
      </c>
      <c r="P21" s="18" t="str">
        <f>IF(TRIM(N21)="","",LOOKUP(N21, Datos!$L$8:$L$33,Datos!$K$8:$K$33))</f>
        <v/>
      </c>
      <c r="Q21" s="19"/>
      <c r="R21" s="20"/>
      <c r="S21" s="20"/>
      <c r="T21" s="18"/>
      <c r="U21" s="18"/>
      <c r="V21" s="63"/>
      <c r="W21" s="66"/>
      <c r="X21" s="70"/>
      <c r="Y21" s="100"/>
      <c r="Z21" s="31" t="str">
        <f>IF(TRIM(M21)="","",IF(AND(Q21="SI", G17="CUARTO NIVEL PHD"),1.5,IF(AND(Q21="SI",G17="CUARTO NIVEL MAESTRIA"),1,0)))</f>
        <v/>
      </c>
    </row>
    <row r="22" spans="1:26" s="8" customFormat="1" ht="27.95" customHeight="1" x14ac:dyDescent="0.25">
      <c r="A22" s="55" t="s">
        <v>19</v>
      </c>
      <c r="B22" s="58"/>
      <c r="C22" s="58"/>
      <c r="D22" s="58"/>
      <c r="E22" s="58"/>
      <c r="F22" s="58"/>
      <c r="G22" s="58"/>
      <c r="H22" s="58"/>
      <c r="I22" s="58"/>
      <c r="J22" s="42"/>
      <c r="K22" s="42"/>
      <c r="L22" s="3"/>
      <c r="M22" s="3"/>
      <c r="N22" s="48"/>
      <c r="O22" s="4"/>
      <c r="P22" s="4"/>
      <c r="Q22" s="5"/>
      <c r="R22" s="6"/>
      <c r="S22" s="6"/>
      <c r="T22" s="7"/>
      <c r="U22" s="7"/>
      <c r="V22" s="61">
        <f>SUM(U22:U26)</f>
        <v>0</v>
      </c>
      <c r="W22" s="64"/>
      <c r="X22" s="67"/>
      <c r="Y22" s="98" t="e">
        <f>IF((SUMIF(Z22:Z26,"0",U22:U26)/SUM(U22:U26) &gt;0.5),"NO","SI")</f>
        <v>#DIV/0!</v>
      </c>
      <c r="Z22" s="29" t="str">
        <f>IF(TRIM(M22)="","",IF(AND(Q22="SI", G22="CUARTO NIVEL PHD"),1.5,IF(AND(Q22="SI",G22="CUARTO NIVEL MAESTRIA"),1,0)))</f>
        <v/>
      </c>
    </row>
    <row r="23" spans="1:26" s="8" customFormat="1" ht="27.95" customHeight="1" x14ac:dyDescent="0.25">
      <c r="A23" s="56"/>
      <c r="B23" s="59"/>
      <c r="C23" s="59"/>
      <c r="D23" s="59"/>
      <c r="E23" s="59"/>
      <c r="F23" s="59"/>
      <c r="G23" s="59"/>
      <c r="H23" s="59"/>
      <c r="I23" s="59"/>
      <c r="J23" s="43"/>
      <c r="K23" s="43"/>
      <c r="L23" s="9"/>
      <c r="M23" s="9"/>
      <c r="N23" s="49"/>
      <c r="O23" s="10"/>
      <c r="P23" s="10"/>
      <c r="Q23" s="11"/>
      <c r="R23" s="12"/>
      <c r="S23" s="12"/>
      <c r="T23" s="10"/>
      <c r="U23" s="10"/>
      <c r="V23" s="62"/>
      <c r="W23" s="65"/>
      <c r="X23" s="68"/>
      <c r="Y23" s="99"/>
      <c r="Z23" s="30" t="str">
        <f>IF(TRIM(M23)="","",IF(AND(Q23="SI", G22="CUARTO NIVEL PHD"),1.5,IF(AND(Q23="SI",G22="CUARTO NIVEL MAESTRIA"),1,0)))</f>
        <v/>
      </c>
    </row>
    <row r="24" spans="1:26" s="8" customFormat="1" ht="27.95" customHeight="1" x14ac:dyDescent="0.25">
      <c r="A24" s="56"/>
      <c r="B24" s="59"/>
      <c r="C24" s="59"/>
      <c r="D24" s="59"/>
      <c r="E24" s="59"/>
      <c r="F24" s="59"/>
      <c r="G24" s="59"/>
      <c r="H24" s="59"/>
      <c r="I24" s="59"/>
      <c r="J24" s="43"/>
      <c r="K24" s="43"/>
      <c r="L24" s="13"/>
      <c r="M24" s="13"/>
      <c r="N24" s="50"/>
      <c r="O24" s="10"/>
      <c r="P24" s="10"/>
      <c r="Q24" s="14"/>
      <c r="R24" s="15"/>
      <c r="S24" s="15"/>
      <c r="T24" s="16"/>
      <c r="U24" s="16"/>
      <c r="V24" s="62"/>
      <c r="W24" s="65"/>
      <c r="X24" s="69"/>
      <c r="Y24" s="99"/>
      <c r="Z24" s="30" t="str">
        <f>IF(TRIM(M24)="","",IF(AND(Q24="SI", G22="CUARTO NIVEL PHD"),1.5,IF(AND(Q24="SI",G22="CUARTO NIVEL MAESTRIA"),1,0)))</f>
        <v/>
      </c>
    </row>
    <row r="25" spans="1:26" s="8" customFormat="1" ht="27.95" customHeight="1" x14ac:dyDescent="0.25">
      <c r="A25" s="56"/>
      <c r="B25" s="59"/>
      <c r="C25" s="59"/>
      <c r="D25" s="59"/>
      <c r="E25" s="59"/>
      <c r="F25" s="59"/>
      <c r="G25" s="59"/>
      <c r="H25" s="59"/>
      <c r="I25" s="59"/>
      <c r="J25" s="44"/>
      <c r="K25" s="43"/>
      <c r="L25" s="13"/>
      <c r="M25" s="13"/>
      <c r="N25" s="50"/>
      <c r="O25" s="10" t="str">
        <f>IF(TRIM(N25)="","",LOOKUP(N25,Datos!$L$8:$L$33,Datos!$J$8:$J$33))</f>
        <v/>
      </c>
      <c r="P25" s="10" t="str">
        <f>IF(TRIM(N25)="","",LOOKUP(N25, Datos!$L$8:$L$33,Datos!$K$8:$K$33))</f>
        <v/>
      </c>
      <c r="Q25" s="14"/>
      <c r="R25" s="15"/>
      <c r="S25" s="15"/>
      <c r="T25" s="16"/>
      <c r="U25" s="16"/>
      <c r="V25" s="62"/>
      <c r="W25" s="65"/>
      <c r="X25" s="69"/>
      <c r="Y25" s="99"/>
      <c r="Z25" s="30" t="str">
        <f>IF(TRIM(M25)="","",IF(AND(Q25="SI", G22="CUARTO NIVEL PHD"),1.5,IF(AND(Q25="SI",G22="CUARTO NIVEL MAESTRIA"),1,0)))</f>
        <v/>
      </c>
    </row>
    <row r="26" spans="1:26" s="8" customFormat="1" ht="27.95" customHeight="1" thickBot="1" x14ac:dyDescent="0.3">
      <c r="A26" s="57"/>
      <c r="B26" s="60"/>
      <c r="C26" s="60"/>
      <c r="D26" s="60"/>
      <c r="E26" s="60"/>
      <c r="F26" s="60"/>
      <c r="G26" s="60"/>
      <c r="H26" s="60"/>
      <c r="I26" s="60"/>
      <c r="J26" s="54"/>
      <c r="K26" s="54"/>
      <c r="L26" s="17"/>
      <c r="M26" s="17"/>
      <c r="N26" s="51"/>
      <c r="O26" s="18" t="str">
        <f>IF(TRIM(N26)="","",LOOKUP(N26,Datos!$L$8:$L$33,Datos!$J$8:$J$33))</f>
        <v/>
      </c>
      <c r="P26" s="18" t="str">
        <f>IF(TRIM(N26)="","",LOOKUP(N26, Datos!$L$8:$L$33,Datos!$K$8:$K$33))</f>
        <v/>
      </c>
      <c r="Q26" s="19"/>
      <c r="R26" s="20"/>
      <c r="S26" s="20"/>
      <c r="T26" s="18"/>
      <c r="U26" s="18"/>
      <c r="V26" s="63"/>
      <c r="W26" s="66"/>
      <c r="X26" s="70"/>
      <c r="Y26" s="100"/>
      <c r="Z26" s="31" t="str">
        <f>IF(TRIM(M26)="","",IF(AND(Q26="SI", G22="CUARTO NIVEL PHD"),1.5,IF(AND(Q26="SI",G22="CUARTO NIVEL MAESTRIA"),1,0)))</f>
        <v/>
      </c>
    </row>
    <row r="27" spans="1:26" s="8" customFormat="1" ht="27.95" customHeight="1" x14ac:dyDescent="0.25">
      <c r="A27" s="55" t="s">
        <v>100</v>
      </c>
      <c r="B27" s="58"/>
      <c r="C27" s="58"/>
      <c r="D27" s="58"/>
      <c r="E27" s="58"/>
      <c r="F27" s="58"/>
      <c r="G27" s="58"/>
      <c r="H27" s="58"/>
      <c r="I27" s="58"/>
      <c r="J27" s="42"/>
      <c r="K27" s="42"/>
      <c r="L27" s="3"/>
      <c r="M27" s="3"/>
      <c r="N27" s="48"/>
      <c r="O27" s="4"/>
      <c r="P27" s="4"/>
      <c r="Q27" s="5"/>
      <c r="R27" s="6"/>
      <c r="S27" s="6"/>
      <c r="T27" s="7"/>
      <c r="U27" s="7"/>
      <c r="V27" s="61">
        <f>SUM(U27:U31)</f>
        <v>0</v>
      </c>
      <c r="W27" s="64"/>
      <c r="X27" s="67"/>
      <c r="Y27" s="98" t="e">
        <f>IF((SUMIF(Z27:Z31,"0",U27:U31)/SUM(U27:U31) &gt;0.5),"NO","SI")</f>
        <v>#DIV/0!</v>
      </c>
      <c r="Z27" s="29" t="str">
        <f>IF(TRIM(M27)="","",IF(AND(Q27="SI", G27="CUARTO NIVEL PHD"),1.5,IF(AND(Q27="SI",G27="CUARTO NIVEL MAESTRIA"),1,0)))</f>
        <v/>
      </c>
    </row>
    <row r="28" spans="1:26" s="8" customFormat="1" ht="27.95" customHeight="1" x14ac:dyDescent="0.25">
      <c r="A28" s="56"/>
      <c r="B28" s="59"/>
      <c r="C28" s="59"/>
      <c r="D28" s="59"/>
      <c r="E28" s="59"/>
      <c r="F28" s="59"/>
      <c r="G28" s="59"/>
      <c r="H28" s="59"/>
      <c r="I28" s="59"/>
      <c r="J28" s="43"/>
      <c r="K28" s="43"/>
      <c r="L28" s="9"/>
      <c r="M28" s="9"/>
      <c r="N28" s="49"/>
      <c r="O28" s="10"/>
      <c r="P28" s="10"/>
      <c r="Q28" s="11"/>
      <c r="R28" s="12"/>
      <c r="S28" s="12"/>
      <c r="T28" s="10"/>
      <c r="U28" s="10"/>
      <c r="V28" s="62"/>
      <c r="W28" s="65"/>
      <c r="X28" s="68"/>
      <c r="Y28" s="99"/>
      <c r="Z28" s="30" t="str">
        <f>IF(TRIM(M28)="","",IF(AND(Q28="SI", G27="CUARTO NIVEL PHD"),1.5,IF(AND(Q28="SI",G27="CUARTO NIVEL MAESTRIA"),1,0)))</f>
        <v/>
      </c>
    </row>
    <row r="29" spans="1:26" s="8" customFormat="1" ht="27.95" customHeight="1" x14ac:dyDescent="0.25">
      <c r="A29" s="56"/>
      <c r="B29" s="59"/>
      <c r="C29" s="59"/>
      <c r="D29" s="59"/>
      <c r="E29" s="59"/>
      <c r="F29" s="59"/>
      <c r="G29" s="59"/>
      <c r="H29" s="59"/>
      <c r="I29" s="59"/>
      <c r="J29" s="43"/>
      <c r="K29" s="43"/>
      <c r="L29" s="13"/>
      <c r="M29" s="13"/>
      <c r="N29" s="50"/>
      <c r="O29" s="10"/>
      <c r="P29" s="10"/>
      <c r="Q29" s="14"/>
      <c r="R29" s="15"/>
      <c r="S29" s="15"/>
      <c r="T29" s="16"/>
      <c r="U29" s="16"/>
      <c r="V29" s="62"/>
      <c r="W29" s="65"/>
      <c r="X29" s="69"/>
      <c r="Y29" s="99"/>
      <c r="Z29" s="30" t="str">
        <f>IF(TRIM(M29)="","",IF(AND(Q29="SI", G27="CUARTO NIVEL PHD"),1.5,IF(AND(Q29="SI",G27="CUARTO NIVEL MAESTRIA"),1,0)))</f>
        <v/>
      </c>
    </row>
    <row r="30" spans="1:26" s="8" customFormat="1" ht="27.95" customHeight="1" x14ac:dyDescent="0.25">
      <c r="A30" s="56"/>
      <c r="B30" s="59"/>
      <c r="C30" s="59"/>
      <c r="D30" s="59"/>
      <c r="E30" s="59"/>
      <c r="F30" s="59"/>
      <c r="G30" s="59"/>
      <c r="H30" s="59"/>
      <c r="I30" s="59"/>
      <c r="J30" s="44"/>
      <c r="K30" s="43"/>
      <c r="L30" s="13"/>
      <c r="M30" s="13"/>
      <c r="N30" s="50"/>
      <c r="O30" s="10" t="str">
        <f>IF(TRIM(N30)="","",LOOKUP(N30,Datos!$L$8:$L$33,Datos!$J$8:$J$33))</f>
        <v/>
      </c>
      <c r="P30" s="10" t="str">
        <f>IF(TRIM(N30)="","",LOOKUP(N30, Datos!$L$8:$L$33,Datos!$K$8:$K$33))</f>
        <v/>
      </c>
      <c r="Q30" s="14"/>
      <c r="R30" s="15"/>
      <c r="S30" s="15"/>
      <c r="T30" s="16"/>
      <c r="U30" s="16"/>
      <c r="V30" s="62"/>
      <c r="W30" s="65"/>
      <c r="X30" s="69"/>
      <c r="Y30" s="99"/>
      <c r="Z30" s="30" t="str">
        <f>IF(TRIM(M30)="","",IF(AND(Q30="SI", G27="CUARTO NIVEL PHD"),1.5,IF(AND(Q30="SI",G27="CUARTO NIVEL MAESTRIA"),1,0)))</f>
        <v/>
      </c>
    </row>
    <row r="31" spans="1:26" s="8" customFormat="1" ht="27.95" customHeight="1" thickBot="1" x14ac:dyDescent="0.3">
      <c r="A31" s="57"/>
      <c r="B31" s="60"/>
      <c r="C31" s="60"/>
      <c r="D31" s="60"/>
      <c r="E31" s="60"/>
      <c r="F31" s="60"/>
      <c r="G31" s="60"/>
      <c r="H31" s="60"/>
      <c r="I31" s="60"/>
      <c r="J31" s="54"/>
      <c r="K31" s="54"/>
      <c r="L31" s="17"/>
      <c r="M31" s="17"/>
      <c r="N31" s="51"/>
      <c r="O31" s="18" t="str">
        <f>IF(TRIM(N31)="","",LOOKUP(N31,Datos!$L$8:$L$33,Datos!$J$8:$J$33))</f>
        <v/>
      </c>
      <c r="P31" s="18" t="str">
        <f>IF(TRIM(N31)="","",LOOKUP(N31, Datos!$L$8:$L$33,Datos!$K$8:$K$33))</f>
        <v/>
      </c>
      <c r="Q31" s="19"/>
      <c r="R31" s="20"/>
      <c r="S31" s="20"/>
      <c r="T31" s="18"/>
      <c r="U31" s="18"/>
      <c r="V31" s="63"/>
      <c r="W31" s="66"/>
      <c r="X31" s="70"/>
      <c r="Y31" s="100"/>
      <c r="Z31" s="31" t="str">
        <f>IF(TRIM(M31)="","",IF(AND(Q31="SI", G27="CUARTO NIVEL PHD"),1.5,IF(AND(Q31="SI",G27="CUARTO NIVEL MAESTRIA"),1,0)))</f>
        <v/>
      </c>
    </row>
    <row r="32" spans="1:26" s="8" customFormat="1" ht="27.95" customHeight="1" x14ac:dyDescent="0.25">
      <c r="A32" s="55" t="s">
        <v>101</v>
      </c>
      <c r="B32" s="58"/>
      <c r="C32" s="58"/>
      <c r="D32" s="58"/>
      <c r="E32" s="58"/>
      <c r="F32" s="58"/>
      <c r="G32" s="58"/>
      <c r="H32" s="58"/>
      <c r="I32" s="58"/>
      <c r="J32" s="42"/>
      <c r="K32" s="42"/>
      <c r="L32" s="3"/>
      <c r="M32" s="3"/>
      <c r="N32" s="48"/>
      <c r="O32" s="4"/>
      <c r="P32" s="4"/>
      <c r="Q32" s="5"/>
      <c r="R32" s="6"/>
      <c r="S32" s="6"/>
      <c r="T32" s="7"/>
      <c r="U32" s="7"/>
      <c r="V32" s="61">
        <f>SUM(U32:U36)</f>
        <v>0</v>
      </c>
      <c r="W32" s="64"/>
      <c r="X32" s="67"/>
      <c r="Y32" s="98" t="e">
        <f>IF((SUMIF(Z32:Z36,"0",U32:U36)/SUM(U32:U36) &gt;0.5),"NO","SI")</f>
        <v>#DIV/0!</v>
      </c>
      <c r="Z32" s="29" t="str">
        <f>IF(TRIM(M32)="","",IF(AND(Q32="SI", G32="CUARTO NIVEL PHD"),1.5,IF(AND(Q32="SI",G32="CUARTO NIVEL MAESTRIA"),1,0)))</f>
        <v/>
      </c>
    </row>
    <row r="33" spans="1:26" s="8" customFormat="1" ht="27.95" customHeight="1" x14ac:dyDescent="0.25">
      <c r="A33" s="56"/>
      <c r="B33" s="59"/>
      <c r="C33" s="59"/>
      <c r="D33" s="59"/>
      <c r="E33" s="59"/>
      <c r="F33" s="59"/>
      <c r="G33" s="59"/>
      <c r="H33" s="59"/>
      <c r="I33" s="59"/>
      <c r="J33" s="43"/>
      <c r="K33" s="43"/>
      <c r="L33" s="9"/>
      <c r="M33" s="9"/>
      <c r="N33" s="49"/>
      <c r="O33" s="10"/>
      <c r="P33" s="10"/>
      <c r="Q33" s="11"/>
      <c r="R33" s="12"/>
      <c r="S33" s="12"/>
      <c r="T33" s="10"/>
      <c r="U33" s="10"/>
      <c r="V33" s="62"/>
      <c r="W33" s="65"/>
      <c r="X33" s="68"/>
      <c r="Y33" s="99"/>
      <c r="Z33" s="30" t="str">
        <f>IF(TRIM(M33)="","",IF(AND(Q33="SI", G32="CUARTO NIVEL PHD"),1.5,IF(AND(Q33="SI",G32="CUARTO NIVEL MAESTRIA"),1,0)))</f>
        <v/>
      </c>
    </row>
    <row r="34" spans="1:26" s="8" customFormat="1" ht="27.95" customHeight="1" x14ac:dyDescent="0.25">
      <c r="A34" s="56"/>
      <c r="B34" s="59"/>
      <c r="C34" s="59"/>
      <c r="D34" s="59"/>
      <c r="E34" s="59"/>
      <c r="F34" s="59"/>
      <c r="G34" s="59"/>
      <c r="H34" s="59"/>
      <c r="I34" s="59"/>
      <c r="J34" s="43"/>
      <c r="K34" s="43"/>
      <c r="L34" s="13"/>
      <c r="M34" s="13"/>
      <c r="N34" s="50"/>
      <c r="O34" s="10"/>
      <c r="P34" s="10"/>
      <c r="Q34" s="14"/>
      <c r="R34" s="15"/>
      <c r="S34" s="15"/>
      <c r="T34" s="16"/>
      <c r="U34" s="16"/>
      <c r="V34" s="62"/>
      <c r="W34" s="65"/>
      <c r="X34" s="69"/>
      <c r="Y34" s="99"/>
      <c r="Z34" s="30" t="str">
        <f>IF(TRIM(M34)="","",IF(AND(Q34="SI", G32="CUARTO NIVEL PHD"),1.5,IF(AND(Q34="SI",G32="CUARTO NIVEL MAESTRIA"),1,0)))</f>
        <v/>
      </c>
    </row>
    <row r="35" spans="1:26" s="8" customFormat="1" ht="27.95" customHeight="1" x14ac:dyDescent="0.25">
      <c r="A35" s="56"/>
      <c r="B35" s="59"/>
      <c r="C35" s="59"/>
      <c r="D35" s="59"/>
      <c r="E35" s="59"/>
      <c r="F35" s="59"/>
      <c r="G35" s="59"/>
      <c r="H35" s="59"/>
      <c r="I35" s="59"/>
      <c r="J35" s="44"/>
      <c r="K35" s="43"/>
      <c r="L35" s="13"/>
      <c r="M35" s="13"/>
      <c r="N35" s="50"/>
      <c r="O35" s="10" t="str">
        <f>IF(TRIM(N35)="","",LOOKUP(N35,Datos!$L$8:$L$33,Datos!$J$8:$J$33))</f>
        <v/>
      </c>
      <c r="P35" s="10" t="str">
        <f>IF(TRIM(N35)="","",LOOKUP(N35, Datos!$L$8:$L$33,Datos!$K$8:$K$33))</f>
        <v/>
      </c>
      <c r="Q35" s="14"/>
      <c r="R35" s="15"/>
      <c r="S35" s="15"/>
      <c r="T35" s="16"/>
      <c r="U35" s="16"/>
      <c r="V35" s="62"/>
      <c r="W35" s="65"/>
      <c r="X35" s="69"/>
      <c r="Y35" s="99"/>
      <c r="Z35" s="30" t="str">
        <f>IF(TRIM(M35)="","",IF(AND(Q35="SI", G32="CUARTO NIVEL PHD"),1.5,IF(AND(Q35="SI",G32="CUARTO NIVEL MAESTRIA"),1,0)))</f>
        <v/>
      </c>
    </row>
    <row r="36" spans="1:26" s="8" customFormat="1" ht="27.95" customHeight="1" thickBot="1" x14ac:dyDescent="0.3">
      <c r="A36" s="57"/>
      <c r="B36" s="60"/>
      <c r="C36" s="60"/>
      <c r="D36" s="60"/>
      <c r="E36" s="60"/>
      <c r="F36" s="60"/>
      <c r="G36" s="60"/>
      <c r="H36" s="60"/>
      <c r="I36" s="60"/>
      <c r="J36" s="54"/>
      <c r="K36" s="54"/>
      <c r="L36" s="17"/>
      <c r="M36" s="17"/>
      <c r="N36" s="51"/>
      <c r="O36" s="18" t="str">
        <f>IF(TRIM(N36)="","",LOOKUP(N36,Datos!$L$8:$L$33,Datos!$J$8:$J$33))</f>
        <v/>
      </c>
      <c r="P36" s="18" t="str">
        <f>IF(TRIM(N36)="","",LOOKUP(N36, Datos!$L$8:$L$33,Datos!$K$8:$K$33))</f>
        <v/>
      </c>
      <c r="Q36" s="19"/>
      <c r="R36" s="20"/>
      <c r="S36" s="20"/>
      <c r="T36" s="18"/>
      <c r="U36" s="18"/>
      <c r="V36" s="63"/>
      <c r="W36" s="66"/>
      <c r="X36" s="70"/>
      <c r="Y36" s="100"/>
      <c r="Z36" s="31" t="str">
        <f>IF(TRIM(M36)="","",IF(AND(Q36="SI", G32="CUARTO NIVEL PHD"),1.5,IF(AND(Q36="SI",G32="CUARTO NIVEL MAESTRIA"),1,0)))</f>
        <v/>
      </c>
    </row>
    <row r="37" spans="1:26" s="8" customFormat="1" ht="27.95" customHeight="1" x14ac:dyDescent="0.25">
      <c r="A37" s="55" t="s">
        <v>102</v>
      </c>
      <c r="B37" s="58"/>
      <c r="C37" s="58"/>
      <c r="D37" s="58"/>
      <c r="E37" s="58"/>
      <c r="F37" s="58"/>
      <c r="G37" s="58"/>
      <c r="H37" s="58"/>
      <c r="I37" s="58"/>
      <c r="J37" s="42"/>
      <c r="K37" s="42"/>
      <c r="L37" s="3"/>
      <c r="M37" s="3"/>
      <c r="N37" s="48"/>
      <c r="O37" s="4"/>
      <c r="P37" s="4"/>
      <c r="Q37" s="5"/>
      <c r="R37" s="6"/>
      <c r="S37" s="6"/>
      <c r="T37" s="7"/>
      <c r="U37" s="7"/>
      <c r="V37" s="61">
        <f>SUM(U37:U41)</f>
        <v>0</v>
      </c>
      <c r="W37" s="64"/>
      <c r="X37" s="67"/>
      <c r="Y37" s="98" t="e">
        <f>IF((SUMIF(Z37:Z41,"0",U37:U41)/SUM(U37:U41) &gt;0.5),"NO","SI")</f>
        <v>#DIV/0!</v>
      </c>
      <c r="Z37" s="29" t="str">
        <f>IF(TRIM(M37)="","",IF(AND(Q37="SI", G37="CUARTO NIVEL PHD"),1.5,IF(AND(Q37="SI",G37="CUARTO NIVEL MAESTRIA"),1,0)))</f>
        <v/>
      </c>
    </row>
    <row r="38" spans="1:26" s="8" customFormat="1" ht="27.95" customHeight="1" x14ac:dyDescent="0.25">
      <c r="A38" s="56"/>
      <c r="B38" s="59"/>
      <c r="C38" s="59"/>
      <c r="D38" s="59"/>
      <c r="E38" s="59"/>
      <c r="F38" s="59"/>
      <c r="G38" s="59"/>
      <c r="H38" s="59"/>
      <c r="I38" s="59"/>
      <c r="J38" s="43"/>
      <c r="K38" s="43"/>
      <c r="L38" s="9"/>
      <c r="M38" s="9"/>
      <c r="N38" s="49"/>
      <c r="O38" s="10"/>
      <c r="P38" s="10"/>
      <c r="Q38" s="11"/>
      <c r="R38" s="12"/>
      <c r="S38" s="12"/>
      <c r="T38" s="10"/>
      <c r="U38" s="10"/>
      <c r="V38" s="62"/>
      <c r="W38" s="65"/>
      <c r="X38" s="68"/>
      <c r="Y38" s="99"/>
      <c r="Z38" s="30" t="str">
        <f>IF(TRIM(M38)="","",IF(AND(Q38="SI", G37="CUARTO NIVEL PHD"),1.5,IF(AND(Q38="SI",G37="CUARTO NIVEL MAESTRIA"),1,0)))</f>
        <v/>
      </c>
    </row>
    <row r="39" spans="1:26" s="8" customFormat="1" ht="27.95" customHeight="1" x14ac:dyDescent="0.25">
      <c r="A39" s="56"/>
      <c r="B39" s="59"/>
      <c r="C39" s="59"/>
      <c r="D39" s="59"/>
      <c r="E39" s="59"/>
      <c r="F39" s="59"/>
      <c r="G39" s="59"/>
      <c r="H39" s="59"/>
      <c r="I39" s="59"/>
      <c r="J39" s="43"/>
      <c r="K39" s="43"/>
      <c r="L39" s="13"/>
      <c r="M39" s="13"/>
      <c r="N39" s="50"/>
      <c r="O39" s="10"/>
      <c r="P39" s="10"/>
      <c r="Q39" s="14"/>
      <c r="R39" s="15"/>
      <c r="S39" s="15"/>
      <c r="T39" s="16"/>
      <c r="U39" s="16"/>
      <c r="V39" s="62"/>
      <c r="W39" s="65"/>
      <c r="X39" s="69"/>
      <c r="Y39" s="99"/>
      <c r="Z39" s="30" t="str">
        <f>IF(TRIM(M39)="","",IF(AND(Q39="SI", G37="CUARTO NIVEL PHD"),1.5,IF(AND(Q39="SI",G37="CUARTO NIVEL MAESTRIA"),1,0)))</f>
        <v/>
      </c>
    </row>
    <row r="40" spans="1:26" s="8" customFormat="1" ht="27.95" customHeight="1" x14ac:dyDescent="0.25">
      <c r="A40" s="56"/>
      <c r="B40" s="59"/>
      <c r="C40" s="59"/>
      <c r="D40" s="59"/>
      <c r="E40" s="59"/>
      <c r="F40" s="59"/>
      <c r="G40" s="59"/>
      <c r="H40" s="59"/>
      <c r="I40" s="59"/>
      <c r="J40" s="44"/>
      <c r="K40" s="43"/>
      <c r="L40" s="13"/>
      <c r="M40" s="13"/>
      <c r="N40" s="50"/>
      <c r="O40" s="10" t="str">
        <f>IF(TRIM(N40)="","",LOOKUP(N40,Datos!$L$8:$L$33,Datos!$J$8:$J$33))</f>
        <v/>
      </c>
      <c r="P40" s="10" t="str">
        <f>IF(TRIM(N40)="","",LOOKUP(N40, Datos!$L$8:$L$33,Datos!$K$8:$K$33))</f>
        <v/>
      </c>
      <c r="Q40" s="14"/>
      <c r="R40" s="15"/>
      <c r="S40" s="15"/>
      <c r="T40" s="16"/>
      <c r="U40" s="16"/>
      <c r="V40" s="62"/>
      <c r="W40" s="65"/>
      <c r="X40" s="69"/>
      <c r="Y40" s="99"/>
      <c r="Z40" s="30" t="str">
        <f>IF(TRIM(M40)="","",IF(AND(Q40="SI", G37="CUARTO NIVEL PHD"),1.5,IF(AND(Q40="SI",G37="CUARTO NIVEL MAESTRIA"),1,0)))</f>
        <v/>
      </c>
    </row>
    <row r="41" spans="1:26" s="8" customFormat="1" ht="27.95" customHeight="1" thickBot="1" x14ac:dyDescent="0.3">
      <c r="A41" s="57"/>
      <c r="B41" s="60"/>
      <c r="C41" s="60"/>
      <c r="D41" s="60"/>
      <c r="E41" s="60"/>
      <c r="F41" s="60"/>
      <c r="G41" s="60"/>
      <c r="H41" s="60"/>
      <c r="I41" s="60"/>
      <c r="J41" s="54"/>
      <c r="K41" s="54"/>
      <c r="L41" s="17"/>
      <c r="M41" s="17"/>
      <c r="N41" s="51"/>
      <c r="O41" s="18" t="str">
        <f>IF(TRIM(N41)="","",LOOKUP(N41,Datos!$L$8:$L$33,Datos!$J$8:$J$33))</f>
        <v/>
      </c>
      <c r="P41" s="18" t="str">
        <f>IF(TRIM(N41)="","",LOOKUP(N41, Datos!$L$8:$L$33,Datos!$K$8:$K$33))</f>
        <v/>
      </c>
      <c r="Q41" s="19"/>
      <c r="R41" s="20"/>
      <c r="S41" s="20"/>
      <c r="T41" s="18"/>
      <c r="U41" s="18"/>
      <c r="V41" s="63"/>
      <c r="W41" s="66"/>
      <c r="X41" s="70"/>
      <c r="Y41" s="100"/>
      <c r="Z41" s="31" t="str">
        <f>IF(TRIM(M41)="","",IF(AND(Q41="SI", G37="CUARTO NIVEL PHD"),1.5,IF(AND(Q41="SI",G37="CUARTO NIVEL MAESTRIA"),1,0)))</f>
        <v/>
      </c>
    </row>
    <row r="42" spans="1:26" s="8" customFormat="1" ht="27.95" customHeight="1" x14ac:dyDescent="0.25">
      <c r="A42" s="55" t="s">
        <v>133</v>
      </c>
      <c r="B42" s="58"/>
      <c r="C42" s="58"/>
      <c r="D42" s="58"/>
      <c r="E42" s="58"/>
      <c r="F42" s="58"/>
      <c r="G42" s="58"/>
      <c r="H42" s="58"/>
      <c r="I42" s="58"/>
      <c r="J42" s="42"/>
      <c r="K42" s="42"/>
      <c r="L42" s="3"/>
      <c r="M42" s="3"/>
      <c r="N42" s="48"/>
      <c r="O42" s="4"/>
      <c r="P42" s="4"/>
      <c r="Q42" s="5"/>
      <c r="R42" s="6"/>
      <c r="S42" s="6"/>
      <c r="T42" s="7"/>
      <c r="U42" s="7"/>
      <c r="V42" s="61">
        <f>SUM(U42:U46)</f>
        <v>0</v>
      </c>
      <c r="W42" s="64"/>
      <c r="X42" s="67"/>
      <c r="Y42" s="98" t="e">
        <f>IF((SUMIF(Z42:Z46,"0",U42:U46)/SUM(U42:U46) &gt;0.5),"NO","SI")</f>
        <v>#DIV/0!</v>
      </c>
      <c r="Z42" s="29" t="str">
        <f>IF(TRIM(M42)="","",IF(AND(Q42="SI", G42="CUARTO NIVEL PHD"),1.5,IF(AND(Q42="SI",G42="CUARTO NIVEL MAESTRIA"),1,0)))</f>
        <v/>
      </c>
    </row>
    <row r="43" spans="1:26" s="8" customFormat="1" ht="27.95" customHeight="1" x14ac:dyDescent="0.25">
      <c r="A43" s="56"/>
      <c r="B43" s="59"/>
      <c r="C43" s="59"/>
      <c r="D43" s="59"/>
      <c r="E43" s="59"/>
      <c r="F43" s="59"/>
      <c r="G43" s="59"/>
      <c r="H43" s="59"/>
      <c r="I43" s="59"/>
      <c r="J43" s="43"/>
      <c r="K43" s="43"/>
      <c r="L43" s="9"/>
      <c r="M43" s="9"/>
      <c r="N43" s="49"/>
      <c r="O43" s="10"/>
      <c r="P43" s="10"/>
      <c r="Q43" s="11"/>
      <c r="R43" s="12"/>
      <c r="S43" s="12"/>
      <c r="T43" s="10"/>
      <c r="U43" s="10"/>
      <c r="V43" s="62"/>
      <c r="W43" s="65"/>
      <c r="X43" s="68"/>
      <c r="Y43" s="99"/>
      <c r="Z43" s="30" t="str">
        <f>IF(TRIM(M43)="","",IF(AND(Q43="SI", G42="CUARTO NIVEL PHD"),1.5,IF(AND(Q43="SI",G42="CUARTO NIVEL MAESTRIA"),1,0)))</f>
        <v/>
      </c>
    </row>
    <row r="44" spans="1:26" s="8" customFormat="1" ht="27.95" customHeight="1" x14ac:dyDescent="0.25">
      <c r="A44" s="56"/>
      <c r="B44" s="59"/>
      <c r="C44" s="59"/>
      <c r="D44" s="59"/>
      <c r="E44" s="59"/>
      <c r="F44" s="59"/>
      <c r="G44" s="59"/>
      <c r="H44" s="59"/>
      <c r="I44" s="59"/>
      <c r="J44" s="43"/>
      <c r="K44" s="43"/>
      <c r="L44" s="13"/>
      <c r="M44" s="13"/>
      <c r="N44" s="50"/>
      <c r="O44" s="10"/>
      <c r="P44" s="10"/>
      <c r="Q44" s="14"/>
      <c r="R44" s="15"/>
      <c r="S44" s="15"/>
      <c r="T44" s="16"/>
      <c r="U44" s="16"/>
      <c r="V44" s="62"/>
      <c r="W44" s="65"/>
      <c r="X44" s="69"/>
      <c r="Y44" s="99"/>
      <c r="Z44" s="30" t="str">
        <f>IF(TRIM(M44)="","",IF(AND(Q44="SI", G42="CUARTO NIVEL PHD"),1.5,IF(AND(Q44="SI",G42="CUARTO NIVEL MAESTRIA"),1,0)))</f>
        <v/>
      </c>
    </row>
    <row r="45" spans="1:26" s="8" customFormat="1" ht="27.95" customHeight="1" x14ac:dyDescent="0.25">
      <c r="A45" s="56"/>
      <c r="B45" s="59"/>
      <c r="C45" s="59"/>
      <c r="D45" s="59"/>
      <c r="E45" s="59"/>
      <c r="F45" s="59"/>
      <c r="G45" s="59"/>
      <c r="H45" s="59"/>
      <c r="I45" s="59"/>
      <c r="J45" s="44"/>
      <c r="K45" s="43"/>
      <c r="L45" s="13"/>
      <c r="M45" s="13"/>
      <c r="N45" s="50"/>
      <c r="O45" s="10" t="str">
        <f>IF(TRIM(N45)="","",LOOKUP(N45,Datos!$L$8:$L$33,Datos!$J$8:$J$33))</f>
        <v/>
      </c>
      <c r="P45" s="10" t="str">
        <f>IF(TRIM(N45)="","",LOOKUP(N45, Datos!$L$8:$L$33,Datos!$K$8:$K$33))</f>
        <v/>
      </c>
      <c r="Q45" s="14"/>
      <c r="R45" s="15"/>
      <c r="S45" s="15"/>
      <c r="T45" s="16"/>
      <c r="U45" s="16"/>
      <c r="V45" s="62"/>
      <c r="W45" s="65"/>
      <c r="X45" s="69"/>
      <c r="Y45" s="99"/>
      <c r="Z45" s="30" t="str">
        <f>IF(TRIM(M45)="","",IF(AND(Q45="SI", G42="CUARTO NIVEL PHD"),1.5,IF(AND(Q45="SI",G42="CUARTO NIVEL MAESTRIA"),1,0)))</f>
        <v/>
      </c>
    </row>
    <row r="46" spans="1:26" s="8" customFormat="1" ht="27.95" customHeight="1" thickBot="1" x14ac:dyDescent="0.3">
      <c r="A46" s="57"/>
      <c r="B46" s="60"/>
      <c r="C46" s="60"/>
      <c r="D46" s="60"/>
      <c r="E46" s="60"/>
      <c r="F46" s="60"/>
      <c r="G46" s="60"/>
      <c r="H46" s="60"/>
      <c r="I46" s="60"/>
      <c r="J46" s="54"/>
      <c r="K46" s="54"/>
      <c r="L46" s="17"/>
      <c r="M46" s="17"/>
      <c r="N46" s="51"/>
      <c r="O46" s="18" t="str">
        <f>IF(TRIM(N46)="","",LOOKUP(N46,Datos!$L$8:$L$33,Datos!$J$8:$J$33))</f>
        <v/>
      </c>
      <c r="P46" s="18" t="str">
        <f>IF(TRIM(N46)="","",LOOKUP(N46, Datos!$L$8:$L$33,Datos!$K$8:$K$33))</f>
        <v/>
      </c>
      <c r="Q46" s="19"/>
      <c r="R46" s="20"/>
      <c r="S46" s="20"/>
      <c r="T46" s="18"/>
      <c r="U46" s="18"/>
      <c r="V46" s="63"/>
      <c r="W46" s="66"/>
      <c r="X46" s="70"/>
      <c r="Y46" s="100"/>
      <c r="Z46" s="31" t="str">
        <f>IF(TRIM(M46)="","",IF(AND(Q46="SI", G42="CUARTO NIVEL PHD"),1.5,IF(AND(Q46="SI",G42="CUARTO NIVEL MAESTRIA"),1,0)))</f>
        <v/>
      </c>
    </row>
    <row r="47" spans="1:26" s="8" customFormat="1" ht="27.95" customHeight="1" x14ac:dyDescent="0.25">
      <c r="A47" s="55" t="s">
        <v>103</v>
      </c>
      <c r="B47" s="58"/>
      <c r="C47" s="58"/>
      <c r="D47" s="58"/>
      <c r="E47" s="58"/>
      <c r="F47" s="58"/>
      <c r="G47" s="58"/>
      <c r="H47" s="58"/>
      <c r="I47" s="58"/>
      <c r="J47" s="42"/>
      <c r="K47" s="42"/>
      <c r="L47" s="3"/>
      <c r="M47" s="3"/>
      <c r="N47" s="48"/>
      <c r="O47" s="4"/>
      <c r="P47" s="4"/>
      <c r="Q47" s="5"/>
      <c r="R47" s="6"/>
      <c r="S47" s="6"/>
      <c r="T47" s="7"/>
      <c r="U47" s="7"/>
      <c r="V47" s="61">
        <f>SUM(U47:U51)</f>
        <v>0</v>
      </c>
      <c r="W47" s="64"/>
      <c r="X47" s="67"/>
      <c r="Y47" s="98" t="e">
        <f>IF((SUMIF(Z47:Z51,"0",U47:U51)/SUM(U47:U51) &gt;0.5),"NO","SI")</f>
        <v>#DIV/0!</v>
      </c>
      <c r="Z47" s="29" t="str">
        <f>IF(TRIM(M47)="","",IF(AND(Q47="SI", G47="CUARTO NIVEL PHD"),1.5,IF(AND(Q47="SI",G47="CUARTO NIVEL MAESTRIA"),1,0)))</f>
        <v/>
      </c>
    </row>
    <row r="48" spans="1:26" s="8" customFormat="1" ht="27.95" customHeight="1" x14ac:dyDescent="0.25">
      <c r="A48" s="56"/>
      <c r="B48" s="59"/>
      <c r="C48" s="59"/>
      <c r="D48" s="59"/>
      <c r="E48" s="59"/>
      <c r="F48" s="59"/>
      <c r="G48" s="59"/>
      <c r="H48" s="59"/>
      <c r="I48" s="59"/>
      <c r="J48" s="43"/>
      <c r="K48" s="43"/>
      <c r="L48" s="9"/>
      <c r="M48" s="9"/>
      <c r="N48" s="49"/>
      <c r="O48" s="10"/>
      <c r="P48" s="10"/>
      <c r="Q48" s="11"/>
      <c r="R48" s="12"/>
      <c r="S48" s="12"/>
      <c r="T48" s="10"/>
      <c r="U48" s="10"/>
      <c r="V48" s="62"/>
      <c r="W48" s="65"/>
      <c r="X48" s="68"/>
      <c r="Y48" s="99"/>
      <c r="Z48" s="30" t="str">
        <f>IF(TRIM(M48)="","",IF(AND(Q48="SI", G47="CUARTO NIVEL PHD"),1.5,IF(AND(Q48="SI",G47="CUARTO NIVEL MAESTRIA"),1,0)))</f>
        <v/>
      </c>
    </row>
    <row r="49" spans="1:26" s="8" customFormat="1" ht="27.95" customHeight="1" x14ac:dyDescent="0.25">
      <c r="A49" s="56"/>
      <c r="B49" s="59"/>
      <c r="C49" s="59"/>
      <c r="D49" s="59"/>
      <c r="E49" s="59"/>
      <c r="F49" s="59"/>
      <c r="G49" s="59"/>
      <c r="H49" s="59"/>
      <c r="I49" s="59"/>
      <c r="J49" s="43"/>
      <c r="K49" s="43"/>
      <c r="L49" s="13"/>
      <c r="M49" s="13"/>
      <c r="N49" s="50"/>
      <c r="O49" s="10"/>
      <c r="P49" s="10"/>
      <c r="Q49" s="14"/>
      <c r="R49" s="15"/>
      <c r="S49" s="15"/>
      <c r="T49" s="16"/>
      <c r="U49" s="16"/>
      <c r="V49" s="62"/>
      <c r="W49" s="65"/>
      <c r="X49" s="69"/>
      <c r="Y49" s="99"/>
      <c r="Z49" s="30" t="str">
        <f>IF(TRIM(M49)="","",IF(AND(Q49="SI", G47="CUARTO NIVEL PHD"),1.5,IF(AND(Q49="SI",G47="CUARTO NIVEL MAESTRIA"),1,0)))</f>
        <v/>
      </c>
    </row>
    <row r="50" spans="1:26" s="8" customFormat="1" ht="27.95" customHeight="1" x14ac:dyDescent="0.25">
      <c r="A50" s="56"/>
      <c r="B50" s="59"/>
      <c r="C50" s="59"/>
      <c r="D50" s="59"/>
      <c r="E50" s="59"/>
      <c r="F50" s="59"/>
      <c r="G50" s="59"/>
      <c r="H50" s="59"/>
      <c r="I50" s="59"/>
      <c r="J50" s="44"/>
      <c r="K50" s="43"/>
      <c r="L50" s="13"/>
      <c r="M50" s="13"/>
      <c r="N50" s="50"/>
      <c r="O50" s="10" t="str">
        <f>IF(TRIM(N50)="","",LOOKUP(N50,Datos!$L$8:$L$33,Datos!$J$8:$J$33))</f>
        <v/>
      </c>
      <c r="P50" s="10" t="str">
        <f>IF(TRIM(N50)="","",LOOKUP(N50, Datos!$L$8:$L$33,Datos!$K$8:$K$33))</f>
        <v/>
      </c>
      <c r="Q50" s="14"/>
      <c r="R50" s="15"/>
      <c r="S50" s="15"/>
      <c r="T50" s="16"/>
      <c r="U50" s="16"/>
      <c r="V50" s="62"/>
      <c r="W50" s="65"/>
      <c r="X50" s="69"/>
      <c r="Y50" s="99"/>
      <c r="Z50" s="30" t="str">
        <f>IF(TRIM(M50)="","",IF(AND(Q50="SI", G47="CUARTO NIVEL PHD"),1.5,IF(AND(Q50="SI",G47="CUARTO NIVEL MAESTRIA"),1,0)))</f>
        <v/>
      </c>
    </row>
    <row r="51" spans="1:26" s="8" customFormat="1" ht="27.95" customHeight="1" thickBot="1" x14ac:dyDescent="0.3">
      <c r="A51" s="57"/>
      <c r="B51" s="60"/>
      <c r="C51" s="60"/>
      <c r="D51" s="60"/>
      <c r="E51" s="60"/>
      <c r="F51" s="60"/>
      <c r="G51" s="60"/>
      <c r="H51" s="60"/>
      <c r="I51" s="60"/>
      <c r="J51" s="54"/>
      <c r="K51" s="54"/>
      <c r="L51" s="17"/>
      <c r="M51" s="17"/>
      <c r="N51" s="51"/>
      <c r="O51" s="18" t="str">
        <f>IF(TRIM(N51)="","",LOOKUP(N51,Datos!$L$8:$L$33,Datos!$J$8:$J$33))</f>
        <v/>
      </c>
      <c r="P51" s="18" t="str">
        <f>IF(TRIM(N51)="","",LOOKUP(N51, Datos!$L$8:$L$33,Datos!$K$8:$K$33))</f>
        <v/>
      </c>
      <c r="Q51" s="19"/>
      <c r="R51" s="20"/>
      <c r="S51" s="20"/>
      <c r="T51" s="18"/>
      <c r="U51" s="18"/>
      <c r="V51" s="63"/>
      <c r="W51" s="66"/>
      <c r="X51" s="70"/>
      <c r="Y51" s="100"/>
      <c r="Z51" s="31" t="str">
        <f>IF(TRIM(M51)="","",IF(AND(Q51="SI", G47="CUARTO NIVEL PHD"),1.5,IF(AND(Q51="SI",G47="CUARTO NIVEL MAESTRIA"),1,0)))</f>
        <v/>
      </c>
    </row>
    <row r="52" spans="1:26" s="8" customFormat="1" ht="27.95" customHeight="1" x14ac:dyDescent="0.25">
      <c r="A52" s="55" t="s">
        <v>104</v>
      </c>
      <c r="B52" s="58"/>
      <c r="C52" s="58"/>
      <c r="D52" s="58"/>
      <c r="E52" s="58"/>
      <c r="F52" s="58"/>
      <c r="G52" s="58"/>
      <c r="H52" s="58"/>
      <c r="I52" s="58"/>
      <c r="J52" s="42"/>
      <c r="K52" s="42"/>
      <c r="L52" s="3"/>
      <c r="M52" s="3"/>
      <c r="N52" s="48"/>
      <c r="O52" s="4"/>
      <c r="P52" s="4"/>
      <c r="Q52" s="5"/>
      <c r="R52" s="6"/>
      <c r="S52" s="6"/>
      <c r="T52" s="7"/>
      <c r="U52" s="7"/>
      <c r="V52" s="61">
        <f>SUM(U52:U56)</f>
        <v>0</v>
      </c>
      <c r="W52" s="64"/>
      <c r="X52" s="67"/>
      <c r="Y52" s="98" t="e">
        <f>IF((SUMIF(Z52:Z56,"0",U52:U56)/SUM(U52:U56) &gt;0.5),"NO","SI")</f>
        <v>#DIV/0!</v>
      </c>
      <c r="Z52" s="29" t="str">
        <f>IF(TRIM(M52)="","",IF(AND(Q52="SI", G52="CUARTO NIVEL PHD"),1.5,IF(AND(Q52="SI",G52="CUARTO NIVEL MAESTRIA"),1,0)))</f>
        <v/>
      </c>
    </row>
    <row r="53" spans="1:26" s="8" customFormat="1" ht="27.95" customHeight="1" x14ac:dyDescent="0.25">
      <c r="A53" s="56"/>
      <c r="B53" s="59"/>
      <c r="C53" s="59"/>
      <c r="D53" s="59"/>
      <c r="E53" s="59"/>
      <c r="F53" s="59"/>
      <c r="G53" s="59"/>
      <c r="H53" s="59"/>
      <c r="I53" s="59"/>
      <c r="J53" s="43"/>
      <c r="K53" s="43"/>
      <c r="L53" s="9"/>
      <c r="M53" s="9"/>
      <c r="N53" s="49"/>
      <c r="O53" s="10"/>
      <c r="P53" s="10"/>
      <c r="Q53" s="11"/>
      <c r="R53" s="12"/>
      <c r="S53" s="12"/>
      <c r="T53" s="10"/>
      <c r="U53" s="10"/>
      <c r="V53" s="62"/>
      <c r="W53" s="65"/>
      <c r="X53" s="68"/>
      <c r="Y53" s="99"/>
      <c r="Z53" s="30" t="str">
        <f>IF(TRIM(M53)="","",IF(AND(Q53="SI", G52="CUARTO NIVEL PHD"),1.5,IF(AND(Q53="SI",G52="CUARTO NIVEL MAESTRIA"),1,0)))</f>
        <v/>
      </c>
    </row>
    <row r="54" spans="1:26" s="8" customFormat="1" ht="27.95" customHeight="1" x14ac:dyDescent="0.25">
      <c r="A54" s="56"/>
      <c r="B54" s="59"/>
      <c r="C54" s="59"/>
      <c r="D54" s="59"/>
      <c r="E54" s="59"/>
      <c r="F54" s="59"/>
      <c r="G54" s="59"/>
      <c r="H54" s="59"/>
      <c r="I54" s="59"/>
      <c r="J54" s="43"/>
      <c r="K54" s="43"/>
      <c r="L54" s="13"/>
      <c r="M54" s="13"/>
      <c r="N54" s="50"/>
      <c r="O54" s="10"/>
      <c r="P54" s="10"/>
      <c r="Q54" s="14"/>
      <c r="R54" s="15"/>
      <c r="S54" s="15"/>
      <c r="T54" s="16"/>
      <c r="U54" s="16"/>
      <c r="V54" s="62"/>
      <c r="W54" s="65"/>
      <c r="X54" s="69"/>
      <c r="Y54" s="99"/>
      <c r="Z54" s="30" t="str">
        <f>IF(TRIM(M54)="","",IF(AND(Q54="SI", G52="CUARTO NIVEL PHD"),1.5,IF(AND(Q54="SI",G52="CUARTO NIVEL MAESTRIA"),1,0)))</f>
        <v/>
      </c>
    </row>
    <row r="55" spans="1:26" s="8" customFormat="1" ht="27.95" customHeight="1" x14ac:dyDescent="0.25">
      <c r="A55" s="56"/>
      <c r="B55" s="59"/>
      <c r="C55" s="59"/>
      <c r="D55" s="59"/>
      <c r="E55" s="59"/>
      <c r="F55" s="59"/>
      <c r="G55" s="59"/>
      <c r="H55" s="59"/>
      <c r="I55" s="59"/>
      <c r="J55" s="44"/>
      <c r="K55" s="43"/>
      <c r="L55" s="13"/>
      <c r="M55" s="13"/>
      <c r="N55" s="50"/>
      <c r="O55" s="10" t="str">
        <f>IF(TRIM(N55)="","",LOOKUP(N55,Datos!$L$8:$L$33,Datos!$J$8:$J$33))</f>
        <v/>
      </c>
      <c r="P55" s="10" t="str">
        <f>IF(TRIM(N55)="","",LOOKUP(N55, Datos!$L$8:$L$33,Datos!$K$8:$K$33))</f>
        <v/>
      </c>
      <c r="Q55" s="14"/>
      <c r="R55" s="15"/>
      <c r="S55" s="15"/>
      <c r="T55" s="16"/>
      <c r="U55" s="16"/>
      <c r="V55" s="62"/>
      <c r="W55" s="65"/>
      <c r="X55" s="69"/>
      <c r="Y55" s="99"/>
      <c r="Z55" s="30" t="str">
        <f>IF(TRIM(M55)="","",IF(AND(Q55="SI", G52="CUARTO NIVEL PHD"),1.5,IF(AND(Q55="SI",G52="CUARTO NIVEL MAESTRIA"),1,0)))</f>
        <v/>
      </c>
    </row>
    <row r="56" spans="1:26" s="8" customFormat="1" ht="27.95" customHeight="1" thickBot="1" x14ac:dyDescent="0.3">
      <c r="A56" s="57"/>
      <c r="B56" s="60"/>
      <c r="C56" s="60"/>
      <c r="D56" s="60"/>
      <c r="E56" s="60"/>
      <c r="F56" s="60"/>
      <c r="G56" s="60"/>
      <c r="H56" s="60"/>
      <c r="I56" s="60"/>
      <c r="J56" s="54"/>
      <c r="K56" s="54"/>
      <c r="L56" s="17"/>
      <c r="M56" s="17"/>
      <c r="N56" s="51"/>
      <c r="O56" s="18" t="str">
        <f>IF(TRIM(N56)="","",LOOKUP(N56,Datos!$L$8:$L$33,Datos!$J$8:$J$33))</f>
        <v/>
      </c>
      <c r="P56" s="18" t="str">
        <f>IF(TRIM(N56)="","",LOOKUP(N56, Datos!$L$8:$L$33,Datos!$K$8:$K$33))</f>
        <v/>
      </c>
      <c r="Q56" s="19"/>
      <c r="R56" s="20"/>
      <c r="S56" s="20"/>
      <c r="T56" s="18"/>
      <c r="U56" s="18"/>
      <c r="V56" s="63"/>
      <c r="W56" s="66"/>
      <c r="X56" s="70"/>
      <c r="Y56" s="100"/>
      <c r="Z56" s="31" t="str">
        <f>IF(TRIM(M56)="","",IF(AND(Q56="SI", G52="CUARTO NIVEL PHD"),1.5,IF(AND(Q56="SI",G52="CUARTO NIVEL MAESTRIA"),1,0)))</f>
        <v/>
      </c>
    </row>
    <row r="57" spans="1:26" s="8" customFormat="1" ht="27.95" customHeight="1" x14ac:dyDescent="0.25">
      <c r="A57" s="55" t="s">
        <v>105</v>
      </c>
      <c r="B57" s="58"/>
      <c r="C57" s="58"/>
      <c r="D57" s="58"/>
      <c r="E57" s="58"/>
      <c r="F57" s="58"/>
      <c r="G57" s="58"/>
      <c r="H57" s="58"/>
      <c r="I57" s="58"/>
      <c r="J57" s="42"/>
      <c r="K57" s="42"/>
      <c r="L57" s="3"/>
      <c r="M57" s="3"/>
      <c r="N57" s="48"/>
      <c r="O57" s="4"/>
      <c r="P57" s="4"/>
      <c r="Q57" s="5"/>
      <c r="R57" s="6"/>
      <c r="S57" s="6"/>
      <c r="T57" s="7"/>
      <c r="U57" s="7"/>
      <c r="V57" s="61">
        <f>SUM(U57:U61)</f>
        <v>0</v>
      </c>
      <c r="W57" s="64"/>
      <c r="X57" s="67"/>
      <c r="Y57" s="98" t="e">
        <f>IF((SUMIF(Z57:Z61,"0",U57:U61)/SUM(U57:U61) &gt;0.5),"NO","SI")</f>
        <v>#DIV/0!</v>
      </c>
      <c r="Z57" s="29" t="str">
        <f>IF(TRIM(M57)="","",IF(AND(Q57="SI", G57="CUARTO NIVEL PHD"),1.5,IF(AND(Q57="SI",G57="CUARTO NIVEL MAESTRIA"),1,0)))</f>
        <v/>
      </c>
    </row>
    <row r="58" spans="1:26" s="8" customFormat="1" ht="27.95" customHeight="1" x14ac:dyDescent="0.25">
      <c r="A58" s="56"/>
      <c r="B58" s="59"/>
      <c r="C58" s="59"/>
      <c r="D58" s="59"/>
      <c r="E58" s="59"/>
      <c r="F58" s="59"/>
      <c r="G58" s="59"/>
      <c r="H58" s="59"/>
      <c r="I58" s="59"/>
      <c r="J58" s="43"/>
      <c r="K58" s="43"/>
      <c r="L58" s="9"/>
      <c r="M58" s="9"/>
      <c r="N58" s="49"/>
      <c r="O58" s="10"/>
      <c r="P58" s="10"/>
      <c r="Q58" s="11"/>
      <c r="R58" s="12"/>
      <c r="S58" s="12"/>
      <c r="T58" s="10"/>
      <c r="U58" s="10"/>
      <c r="V58" s="62"/>
      <c r="W58" s="65"/>
      <c r="X58" s="68"/>
      <c r="Y58" s="99"/>
      <c r="Z58" s="30" t="str">
        <f>IF(TRIM(M58)="","",IF(AND(Q58="SI", G57="CUARTO NIVEL PHD"),1.5,IF(AND(Q58="SI",G57="CUARTO NIVEL MAESTRIA"),1,0)))</f>
        <v/>
      </c>
    </row>
    <row r="59" spans="1:26" s="8" customFormat="1" ht="27.95" customHeight="1" x14ac:dyDescent="0.25">
      <c r="A59" s="56"/>
      <c r="B59" s="59"/>
      <c r="C59" s="59"/>
      <c r="D59" s="59"/>
      <c r="E59" s="59"/>
      <c r="F59" s="59"/>
      <c r="G59" s="59"/>
      <c r="H59" s="59"/>
      <c r="I59" s="59"/>
      <c r="J59" s="43"/>
      <c r="K59" s="43"/>
      <c r="L59" s="13"/>
      <c r="M59" s="13"/>
      <c r="N59" s="50"/>
      <c r="O59" s="10"/>
      <c r="P59" s="10"/>
      <c r="Q59" s="14"/>
      <c r="R59" s="15"/>
      <c r="S59" s="15"/>
      <c r="T59" s="16"/>
      <c r="U59" s="16"/>
      <c r="V59" s="62"/>
      <c r="W59" s="65"/>
      <c r="X59" s="69"/>
      <c r="Y59" s="99"/>
      <c r="Z59" s="30" t="str">
        <f>IF(TRIM(M59)="","",IF(AND(Q59="SI", G57="CUARTO NIVEL PHD"),1.5,IF(AND(Q59="SI",G57="CUARTO NIVEL MAESTRIA"),1,0)))</f>
        <v/>
      </c>
    </row>
    <row r="60" spans="1:26" s="8" customFormat="1" ht="27.95" customHeight="1" x14ac:dyDescent="0.25">
      <c r="A60" s="56"/>
      <c r="B60" s="59"/>
      <c r="C60" s="59"/>
      <c r="D60" s="59"/>
      <c r="E60" s="59"/>
      <c r="F60" s="59"/>
      <c r="G60" s="59"/>
      <c r="H60" s="59"/>
      <c r="I60" s="59"/>
      <c r="J60" s="44"/>
      <c r="K60" s="43"/>
      <c r="L60" s="13"/>
      <c r="M60" s="13"/>
      <c r="N60" s="50"/>
      <c r="O60" s="10" t="str">
        <f>IF(TRIM(N60)="","",LOOKUP(N60,Datos!$L$8:$L$33,Datos!$J$8:$J$33))</f>
        <v/>
      </c>
      <c r="P60" s="10" t="str">
        <f>IF(TRIM(N60)="","",LOOKUP(N60, Datos!$L$8:$L$33,Datos!$K$8:$K$33))</f>
        <v/>
      </c>
      <c r="Q60" s="14"/>
      <c r="R60" s="15"/>
      <c r="S60" s="15"/>
      <c r="T60" s="16"/>
      <c r="U60" s="16"/>
      <c r="V60" s="62"/>
      <c r="W60" s="65"/>
      <c r="X60" s="69"/>
      <c r="Y60" s="99"/>
      <c r="Z60" s="30" t="str">
        <f>IF(TRIM(M60)="","",IF(AND(Q60="SI", G57="CUARTO NIVEL PHD"),1.5,IF(AND(Q60="SI",G57="CUARTO NIVEL MAESTRIA"),1,0)))</f>
        <v/>
      </c>
    </row>
    <row r="61" spans="1:26" s="8" customFormat="1" ht="27.95" customHeight="1" thickBot="1" x14ac:dyDescent="0.3">
      <c r="A61" s="57"/>
      <c r="B61" s="60"/>
      <c r="C61" s="60"/>
      <c r="D61" s="60"/>
      <c r="E61" s="60"/>
      <c r="F61" s="60"/>
      <c r="G61" s="60"/>
      <c r="H61" s="60"/>
      <c r="I61" s="60"/>
      <c r="J61" s="54"/>
      <c r="K61" s="54"/>
      <c r="L61" s="17"/>
      <c r="M61" s="17"/>
      <c r="N61" s="51"/>
      <c r="O61" s="18" t="str">
        <f>IF(TRIM(N61)="","",LOOKUP(N61,Datos!$L$8:$L$33,Datos!$J$8:$J$33))</f>
        <v/>
      </c>
      <c r="P61" s="18" t="str">
        <f>IF(TRIM(N61)="","",LOOKUP(N61, Datos!$L$8:$L$33,Datos!$K$8:$K$33))</f>
        <v/>
      </c>
      <c r="Q61" s="19"/>
      <c r="R61" s="20"/>
      <c r="S61" s="20"/>
      <c r="T61" s="18"/>
      <c r="U61" s="18"/>
      <c r="V61" s="63"/>
      <c r="W61" s="66"/>
      <c r="X61" s="70"/>
      <c r="Y61" s="100"/>
      <c r="Z61" s="31" t="str">
        <f>IF(TRIM(M61)="","",IF(AND(Q61="SI", G57="CUARTO NIVEL PHD"),1.5,IF(AND(Q61="SI",G57="CUARTO NIVEL MAESTRIA"),1,0)))</f>
        <v/>
      </c>
    </row>
    <row r="62" spans="1:26" s="8" customFormat="1" ht="27.95" customHeight="1" x14ac:dyDescent="0.25">
      <c r="A62" s="55" t="s">
        <v>106</v>
      </c>
      <c r="B62" s="58"/>
      <c r="C62" s="58"/>
      <c r="D62" s="58"/>
      <c r="E62" s="58"/>
      <c r="F62" s="58"/>
      <c r="G62" s="58"/>
      <c r="H62" s="58"/>
      <c r="I62" s="58"/>
      <c r="J62" s="42"/>
      <c r="K62" s="42"/>
      <c r="L62" s="3"/>
      <c r="M62" s="3"/>
      <c r="N62" s="48"/>
      <c r="O62" s="4"/>
      <c r="P62" s="4"/>
      <c r="Q62" s="5"/>
      <c r="R62" s="6"/>
      <c r="S62" s="6"/>
      <c r="T62" s="7"/>
      <c r="U62" s="7"/>
      <c r="V62" s="61">
        <f>SUM(U62:U66)</f>
        <v>0</v>
      </c>
      <c r="W62" s="64"/>
      <c r="X62" s="67"/>
      <c r="Y62" s="98" t="e">
        <f>IF((SUMIF(Z62:Z66,"0",U62:U66)/SUM(U62:U66) &gt;0.5),"NO","SI")</f>
        <v>#DIV/0!</v>
      </c>
      <c r="Z62" s="29" t="str">
        <f>IF(TRIM(M62)="","",IF(AND(Q62="SI", G62="CUARTO NIVEL PHD"),1.5,IF(AND(Q62="SI",G62="CUARTO NIVEL MAESTRIA"),1,0)))</f>
        <v/>
      </c>
    </row>
    <row r="63" spans="1:26" s="8" customFormat="1" ht="27.95" customHeight="1" x14ac:dyDescent="0.25">
      <c r="A63" s="56"/>
      <c r="B63" s="59"/>
      <c r="C63" s="59"/>
      <c r="D63" s="59"/>
      <c r="E63" s="59"/>
      <c r="F63" s="59"/>
      <c r="G63" s="59"/>
      <c r="H63" s="59"/>
      <c r="I63" s="59"/>
      <c r="J63" s="43"/>
      <c r="K63" s="43"/>
      <c r="L63" s="9"/>
      <c r="M63" s="9"/>
      <c r="N63" s="49"/>
      <c r="O63" s="10"/>
      <c r="P63" s="10"/>
      <c r="Q63" s="11"/>
      <c r="R63" s="12"/>
      <c r="S63" s="12"/>
      <c r="T63" s="10"/>
      <c r="U63" s="10"/>
      <c r="V63" s="62"/>
      <c r="W63" s="65"/>
      <c r="X63" s="68"/>
      <c r="Y63" s="99"/>
      <c r="Z63" s="30" t="str">
        <f>IF(TRIM(M63)="","",IF(AND(Q63="SI", G62="CUARTO NIVEL PHD"),1.5,IF(AND(Q63="SI",G62="CUARTO NIVEL MAESTRIA"),1,0)))</f>
        <v/>
      </c>
    </row>
    <row r="64" spans="1:26" s="8" customFormat="1" ht="27.95" customHeight="1" x14ac:dyDescent="0.25">
      <c r="A64" s="56"/>
      <c r="B64" s="59"/>
      <c r="C64" s="59"/>
      <c r="D64" s="59"/>
      <c r="E64" s="59"/>
      <c r="F64" s="59"/>
      <c r="G64" s="59"/>
      <c r="H64" s="59"/>
      <c r="I64" s="59"/>
      <c r="J64" s="43"/>
      <c r="K64" s="43"/>
      <c r="L64" s="13"/>
      <c r="M64" s="13"/>
      <c r="N64" s="50"/>
      <c r="O64" s="10"/>
      <c r="P64" s="10"/>
      <c r="Q64" s="14"/>
      <c r="R64" s="15"/>
      <c r="S64" s="15"/>
      <c r="T64" s="16"/>
      <c r="U64" s="16"/>
      <c r="V64" s="62"/>
      <c r="W64" s="65"/>
      <c r="X64" s="69"/>
      <c r="Y64" s="99"/>
      <c r="Z64" s="30" t="str">
        <f>IF(TRIM(M64)="","",IF(AND(Q64="SI", G62="CUARTO NIVEL PHD"),1.5,IF(AND(Q64="SI",G62="CUARTO NIVEL MAESTRIA"),1,0)))</f>
        <v/>
      </c>
    </row>
    <row r="65" spans="1:26" s="8" customFormat="1" ht="27.95" customHeight="1" x14ac:dyDescent="0.25">
      <c r="A65" s="56"/>
      <c r="B65" s="59"/>
      <c r="C65" s="59"/>
      <c r="D65" s="59"/>
      <c r="E65" s="59"/>
      <c r="F65" s="59"/>
      <c r="G65" s="59"/>
      <c r="H65" s="59"/>
      <c r="I65" s="59"/>
      <c r="J65" s="44"/>
      <c r="K65" s="43"/>
      <c r="L65" s="13"/>
      <c r="M65" s="13"/>
      <c r="N65" s="50"/>
      <c r="O65" s="10" t="str">
        <f>IF(TRIM(N65)="","",LOOKUP(N65,Datos!$L$8:$L$33,Datos!$J$8:$J$33))</f>
        <v/>
      </c>
      <c r="P65" s="10" t="str">
        <f>IF(TRIM(N65)="","",LOOKUP(N65, Datos!$L$8:$L$33,Datos!$K$8:$K$33))</f>
        <v/>
      </c>
      <c r="Q65" s="14"/>
      <c r="R65" s="15"/>
      <c r="S65" s="15"/>
      <c r="T65" s="16"/>
      <c r="U65" s="16"/>
      <c r="V65" s="62"/>
      <c r="W65" s="65"/>
      <c r="X65" s="69"/>
      <c r="Y65" s="99"/>
      <c r="Z65" s="30" t="str">
        <f>IF(TRIM(M65)="","",IF(AND(Q65="SI", G62="CUARTO NIVEL PHD"),1.5,IF(AND(Q65="SI",G62="CUARTO NIVEL MAESTRIA"),1,0)))</f>
        <v/>
      </c>
    </row>
    <row r="66" spans="1:26" s="8" customFormat="1" ht="27.95" customHeight="1" thickBot="1" x14ac:dyDescent="0.3">
      <c r="A66" s="57"/>
      <c r="B66" s="60"/>
      <c r="C66" s="60"/>
      <c r="D66" s="60"/>
      <c r="E66" s="60"/>
      <c r="F66" s="60"/>
      <c r="G66" s="60"/>
      <c r="H66" s="60"/>
      <c r="I66" s="60"/>
      <c r="J66" s="54"/>
      <c r="K66" s="54"/>
      <c r="L66" s="17"/>
      <c r="M66" s="17"/>
      <c r="N66" s="51"/>
      <c r="O66" s="18" t="str">
        <f>IF(TRIM(N66)="","",LOOKUP(N66,Datos!$L$8:$L$33,Datos!$J$8:$J$33))</f>
        <v/>
      </c>
      <c r="P66" s="18" t="str">
        <f>IF(TRIM(N66)="","",LOOKUP(N66, Datos!$L$8:$L$33,Datos!$K$8:$K$33))</f>
        <v/>
      </c>
      <c r="Q66" s="19"/>
      <c r="R66" s="20"/>
      <c r="S66" s="20"/>
      <c r="T66" s="18"/>
      <c r="U66" s="18"/>
      <c r="V66" s="63"/>
      <c r="W66" s="66"/>
      <c r="X66" s="70"/>
      <c r="Y66" s="100"/>
      <c r="Z66" s="31" t="str">
        <f>IF(TRIM(M66)="","",IF(AND(Q66="SI", G62="CUARTO NIVEL PHD"),1.5,IF(AND(Q66="SI",G62="CUARTO NIVEL MAESTRIA"),1,0)))</f>
        <v/>
      </c>
    </row>
    <row r="67" spans="1:26" s="8" customFormat="1" ht="27.95" customHeight="1" x14ac:dyDescent="0.25">
      <c r="A67" s="55" t="s">
        <v>107</v>
      </c>
      <c r="B67" s="58"/>
      <c r="C67" s="58"/>
      <c r="D67" s="58"/>
      <c r="E67" s="58"/>
      <c r="F67" s="58"/>
      <c r="G67" s="58"/>
      <c r="H67" s="58"/>
      <c r="I67" s="58"/>
      <c r="J67" s="42"/>
      <c r="K67" s="42"/>
      <c r="L67" s="3"/>
      <c r="M67" s="3"/>
      <c r="N67" s="48"/>
      <c r="O67" s="4"/>
      <c r="P67" s="4"/>
      <c r="Q67" s="5"/>
      <c r="R67" s="6"/>
      <c r="S67" s="6"/>
      <c r="T67" s="7"/>
      <c r="U67" s="7"/>
      <c r="V67" s="61">
        <f>SUM(U67:U71)</f>
        <v>0</v>
      </c>
      <c r="W67" s="64"/>
      <c r="X67" s="67"/>
      <c r="Y67" s="98" t="e">
        <f>IF((SUMIF(Z67:Z71,"0",U67:U71)/SUM(U67:U71) &gt;0.5),"NO","SI")</f>
        <v>#DIV/0!</v>
      </c>
      <c r="Z67" s="29" t="str">
        <f>IF(TRIM(M67)="","",IF(AND(Q67="SI", G67="CUARTO NIVEL PHD"),1.5,IF(AND(Q67="SI",G67="CUARTO NIVEL MAESTRIA"),1,0)))</f>
        <v/>
      </c>
    </row>
    <row r="68" spans="1:26" s="8" customFormat="1" ht="27.95" customHeight="1" x14ac:dyDescent="0.25">
      <c r="A68" s="56"/>
      <c r="B68" s="59"/>
      <c r="C68" s="59"/>
      <c r="D68" s="59"/>
      <c r="E68" s="59"/>
      <c r="F68" s="59"/>
      <c r="G68" s="59"/>
      <c r="H68" s="59"/>
      <c r="I68" s="59"/>
      <c r="J68" s="43"/>
      <c r="K68" s="43"/>
      <c r="L68" s="9"/>
      <c r="M68" s="9"/>
      <c r="N68" s="49"/>
      <c r="O68" s="10"/>
      <c r="P68" s="10"/>
      <c r="Q68" s="11"/>
      <c r="R68" s="12"/>
      <c r="S68" s="12"/>
      <c r="T68" s="10"/>
      <c r="U68" s="10"/>
      <c r="V68" s="62"/>
      <c r="W68" s="65"/>
      <c r="X68" s="68"/>
      <c r="Y68" s="99"/>
      <c r="Z68" s="30" t="str">
        <f>IF(TRIM(M68)="","",IF(AND(Q68="SI", G67="CUARTO NIVEL PHD"),1.5,IF(AND(Q68="SI",G67="CUARTO NIVEL MAESTRIA"),1,0)))</f>
        <v/>
      </c>
    </row>
    <row r="69" spans="1:26" s="8" customFormat="1" ht="27.95" customHeight="1" x14ac:dyDescent="0.25">
      <c r="A69" s="56"/>
      <c r="B69" s="59"/>
      <c r="C69" s="59"/>
      <c r="D69" s="59"/>
      <c r="E69" s="59"/>
      <c r="F69" s="59"/>
      <c r="G69" s="59"/>
      <c r="H69" s="59"/>
      <c r="I69" s="59"/>
      <c r="J69" s="43"/>
      <c r="K69" s="43"/>
      <c r="L69" s="13"/>
      <c r="M69" s="13"/>
      <c r="N69" s="50"/>
      <c r="O69" s="10"/>
      <c r="P69" s="10"/>
      <c r="Q69" s="14"/>
      <c r="R69" s="15"/>
      <c r="S69" s="15"/>
      <c r="T69" s="16"/>
      <c r="U69" s="16"/>
      <c r="V69" s="62"/>
      <c r="W69" s="65"/>
      <c r="X69" s="69"/>
      <c r="Y69" s="99"/>
      <c r="Z69" s="30" t="str">
        <f>IF(TRIM(M69)="","",IF(AND(Q69="SI", G67="CUARTO NIVEL PHD"),1.5,IF(AND(Q69="SI",G67="CUARTO NIVEL MAESTRIA"),1,0)))</f>
        <v/>
      </c>
    </row>
    <row r="70" spans="1:26" s="8" customFormat="1" ht="27.95" customHeight="1" x14ac:dyDescent="0.25">
      <c r="A70" s="56"/>
      <c r="B70" s="59"/>
      <c r="C70" s="59"/>
      <c r="D70" s="59"/>
      <c r="E70" s="59"/>
      <c r="F70" s="59"/>
      <c r="G70" s="59"/>
      <c r="H70" s="59"/>
      <c r="I70" s="59"/>
      <c r="J70" s="44"/>
      <c r="K70" s="43"/>
      <c r="L70" s="13"/>
      <c r="M70" s="13"/>
      <c r="N70" s="50"/>
      <c r="O70" s="10" t="str">
        <f>IF(TRIM(N70)="","",LOOKUP(N70,Datos!$L$8:$L$33,Datos!$J$8:$J$33))</f>
        <v/>
      </c>
      <c r="P70" s="10" t="str">
        <f>IF(TRIM(N70)="","",LOOKUP(N70, Datos!$L$8:$L$33,Datos!$K$8:$K$33))</f>
        <v/>
      </c>
      <c r="Q70" s="14"/>
      <c r="R70" s="15"/>
      <c r="S70" s="15"/>
      <c r="T70" s="16"/>
      <c r="U70" s="16"/>
      <c r="V70" s="62"/>
      <c r="W70" s="65"/>
      <c r="X70" s="69"/>
      <c r="Y70" s="99"/>
      <c r="Z70" s="30" t="str">
        <f>IF(TRIM(M70)="","",IF(AND(Q70="SI", G67="CUARTO NIVEL PHD"),1.5,IF(AND(Q70="SI",G67="CUARTO NIVEL MAESTRIA"),1,0)))</f>
        <v/>
      </c>
    </row>
    <row r="71" spans="1:26" s="8" customFormat="1" ht="27.95" customHeight="1" thickBot="1" x14ac:dyDescent="0.3">
      <c r="A71" s="57"/>
      <c r="B71" s="60"/>
      <c r="C71" s="60"/>
      <c r="D71" s="60"/>
      <c r="E71" s="60"/>
      <c r="F71" s="60"/>
      <c r="G71" s="60"/>
      <c r="H71" s="60"/>
      <c r="I71" s="60"/>
      <c r="J71" s="54"/>
      <c r="K71" s="54"/>
      <c r="L71" s="17"/>
      <c r="M71" s="17"/>
      <c r="N71" s="51"/>
      <c r="O71" s="18" t="str">
        <f>IF(TRIM(N71)="","",LOOKUP(N71,Datos!$L$8:$L$33,Datos!$J$8:$J$33))</f>
        <v/>
      </c>
      <c r="P71" s="18" t="str">
        <f>IF(TRIM(N71)="","",LOOKUP(N71, Datos!$L$8:$L$33,Datos!$K$8:$K$33))</f>
        <v/>
      </c>
      <c r="Q71" s="19"/>
      <c r="R71" s="20"/>
      <c r="S71" s="20"/>
      <c r="T71" s="18"/>
      <c r="U71" s="18"/>
      <c r="V71" s="63"/>
      <c r="W71" s="66"/>
      <c r="X71" s="70"/>
      <c r="Y71" s="100"/>
      <c r="Z71" s="31" t="str">
        <f>IF(TRIM(M71)="","",IF(AND(Q71="SI", G67="CUARTO NIVEL PHD"),1.5,IF(AND(Q71="SI",G67="CUARTO NIVEL MAESTRIA"),1,0)))</f>
        <v/>
      </c>
    </row>
    <row r="72" spans="1:26" s="8" customFormat="1" ht="27.95" customHeight="1" x14ac:dyDescent="0.25">
      <c r="A72" s="55" t="s">
        <v>108</v>
      </c>
      <c r="B72" s="58"/>
      <c r="C72" s="58"/>
      <c r="D72" s="58"/>
      <c r="E72" s="58"/>
      <c r="F72" s="58"/>
      <c r="G72" s="58"/>
      <c r="H72" s="58"/>
      <c r="I72" s="58"/>
      <c r="J72" s="42"/>
      <c r="K72" s="42"/>
      <c r="L72" s="3"/>
      <c r="M72" s="3"/>
      <c r="N72" s="48"/>
      <c r="O72" s="4"/>
      <c r="P72" s="4"/>
      <c r="Q72" s="5"/>
      <c r="R72" s="6"/>
      <c r="S72" s="6"/>
      <c r="T72" s="7"/>
      <c r="U72" s="7"/>
      <c r="V72" s="61">
        <f>SUM(U72:U76)</f>
        <v>0</v>
      </c>
      <c r="W72" s="64"/>
      <c r="X72" s="67"/>
      <c r="Y72" s="98" t="e">
        <f>IF((SUMIF(Z72:Z76,"0",U72:U76)/SUM(U72:U76) &gt;0.5),"NO","SI")</f>
        <v>#DIV/0!</v>
      </c>
      <c r="Z72" s="29" t="str">
        <f>IF(TRIM(M72)="","",IF(AND(Q72="SI", G72="CUARTO NIVEL PHD"),1.5,IF(AND(Q72="SI",G72="CUARTO NIVEL MAESTRIA"),1,0)))</f>
        <v/>
      </c>
    </row>
    <row r="73" spans="1:26" s="8" customFormat="1" ht="27.95" customHeight="1" x14ac:dyDescent="0.25">
      <c r="A73" s="56"/>
      <c r="B73" s="59"/>
      <c r="C73" s="59"/>
      <c r="D73" s="59"/>
      <c r="E73" s="59"/>
      <c r="F73" s="59"/>
      <c r="G73" s="59"/>
      <c r="H73" s="59"/>
      <c r="I73" s="59"/>
      <c r="J73" s="43"/>
      <c r="K73" s="43"/>
      <c r="L73" s="9"/>
      <c r="M73" s="9"/>
      <c r="N73" s="49"/>
      <c r="O73" s="10"/>
      <c r="P73" s="10"/>
      <c r="Q73" s="11"/>
      <c r="R73" s="12"/>
      <c r="S73" s="12"/>
      <c r="T73" s="10"/>
      <c r="U73" s="10"/>
      <c r="V73" s="62"/>
      <c r="W73" s="65"/>
      <c r="X73" s="68"/>
      <c r="Y73" s="99"/>
      <c r="Z73" s="30" t="str">
        <f>IF(TRIM(M73)="","",IF(AND(Q73="SI", G72="CUARTO NIVEL PHD"),1.5,IF(AND(Q73="SI",G72="CUARTO NIVEL MAESTRIA"),1,0)))</f>
        <v/>
      </c>
    </row>
    <row r="74" spans="1:26" s="8" customFormat="1" ht="27.95" customHeight="1" x14ac:dyDescent="0.25">
      <c r="A74" s="56"/>
      <c r="B74" s="59"/>
      <c r="C74" s="59"/>
      <c r="D74" s="59"/>
      <c r="E74" s="59"/>
      <c r="F74" s="59"/>
      <c r="G74" s="59"/>
      <c r="H74" s="59"/>
      <c r="I74" s="59"/>
      <c r="J74" s="43"/>
      <c r="K74" s="43"/>
      <c r="L74" s="13"/>
      <c r="M74" s="13"/>
      <c r="N74" s="50"/>
      <c r="O74" s="10"/>
      <c r="P74" s="10"/>
      <c r="Q74" s="14"/>
      <c r="R74" s="15"/>
      <c r="S74" s="15"/>
      <c r="T74" s="16"/>
      <c r="U74" s="16"/>
      <c r="V74" s="62"/>
      <c r="W74" s="65"/>
      <c r="X74" s="69"/>
      <c r="Y74" s="99"/>
      <c r="Z74" s="30" t="str">
        <f>IF(TRIM(M74)="","",IF(AND(Q74="SI", G72="CUARTO NIVEL PHD"),1.5,IF(AND(Q74="SI",G72="CUARTO NIVEL MAESTRIA"),1,0)))</f>
        <v/>
      </c>
    </row>
    <row r="75" spans="1:26" s="8" customFormat="1" ht="27.95" customHeight="1" x14ac:dyDescent="0.25">
      <c r="A75" s="56"/>
      <c r="B75" s="59"/>
      <c r="C75" s="59"/>
      <c r="D75" s="59"/>
      <c r="E75" s="59"/>
      <c r="F75" s="59"/>
      <c r="G75" s="59"/>
      <c r="H75" s="59"/>
      <c r="I75" s="59"/>
      <c r="J75" s="44"/>
      <c r="K75" s="43"/>
      <c r="L75" s="13"/>
      <c r="M75" s="13"/>
      <c r="N75" s="50"/>
      <c r="O75" s="10" t="str">
        <f>IF(TRIM(N75)="","",LOOKUP(N75,Datos!$L$8:$L$33,Datos!$J$8:$J$33))</f>
        <v/>
      </c>
      <c r="P75" s="10" t="str">
        <f>IF(TRIM(N75)="","",LOOKUP(N75, Datos!$L$8:$L$33,Datos!$K$8:$K$33))</f>
        <v/>
      </c>
      <c r="Q75" s="14"/>
      <c r="R75" s="15"/>
      <c r="S75" s="15"/>
      <c r="T75" s="16"/>
      <c r="U75" s="16"/>
      <c r="V75" s="62"/>
      <c r="W75" s="65"/>
      <c r="X75" s="69"/>
      <c r="Y75" s="99"/>
      <c r="Z75" s="30" t="str">
        <f>IF(TRIM(M75)="","",IF(AND(Q75="SI", G72="CUARTO NIVEL PHD"),1.5,IF(AND(Q75="SI",G72="CUARTO NIVEL MAESTRIA"),1,0)))</f>
        <v/>
      </c>
    </row>
    <row r="76" spans="1:26" s="8" customFormat="1" ht="27.95" customHeight="1" thickBot="1" x14ac:dyDescent="0.3">
      <c r="A76" s="57"/>
      <c r="B76" s="60"/>
      <c r="C76" s="60"/>
      <c r="D76" s="60"/>
      <c r="E76" s="60"/>
      <c r="F76" s="60"/>
      <c r="G76" s="60"/>
      <c r="H76" s="60"/>
      <c r="I76" s="60"/>
      <c r="J76" s="54"/>
      <c r="K76" s="54"/>
      <c r="L76" s="17"/>
      <c r="M76" s="17"/>
      <c r="N76" s="51"/>
      <c r="O76" s="18" t="str">
        <f>IF(TRIM(N76)="","",LOOKUP(N76,Datos!$L$8:$L$33,Datos!$J$8:$J$33))</f>
        <v/>
      </c>
      <c r="P76" s="18" t="str">
        <f>IF(TRIM(N76)="","",LOOKUP(N76, Datos!$L$8:$L$33,Datos!$K$8:$K$33))</f>
        <v/>
      </c>
      <c r="Q76" s="19"/>
      <c r="R76" s="20"/>
      <c r="S76" s="20"/>
      <c r="T76" s="18"/>
      <c r="U76" s="18"/>
      <c r="V76" s="63"/>
      <c r="W76" s="66"/>
      <c r="X76" s="70"/>
      <c r="Y76" s="100"/>
      <c r="Z76" s="31" t="str">
        <f>IF(TRIM(M76)="","",IF(AND(Q76="SI", G72="CUARTO NIVEL PHD"),1.5,IF(AND(Q76="SI",G72="CUARTO NIVEL MAESTRIA"),1,0)))</f>
        <v/>
      </c>
    </row>
    <row r="77" spans="1:26" s="8" customFormat="1" ht="27.95" customHeight="1" x14ac:dyDescent="0.25">
      <c r="A77" s="55" t="s">
        <v>109</v>
      </c>
      <c r="B77" s="58"/>
      <c r="C77" s="58"/>
      <c r="D77" s="58"/>
      <c r="E77" s="58"/>
      <c r="F77" s="58"/>
      <c r="G77" s="58"/>
      <c r="H77" s="58"/>
      <c r="I77" s="58"/>
      <c r="J77" s="42"/>
      <c r="K77" s="42"/>
      <c r="L77" s="3"/>
      <c r="M77" s="3"/>
      <c r="N77" s="48"/>
      <c r="O77" s="4"/>
      <c r="P77" s="4"/>
      <c r="Q77" s="5"/>
      <c r="R77" s="6"/>
      <c r="S77" s="6"/>
      <c r="T77" s="7"/>
      <c r="U77" s="7"/>
      <c r="V77" s="61">
        <f>SUM(U77:U81)</f>
        <v>0</v>
      </c>
      <c r="W77" s="64"/>
      <c r="X77" s="67"/>
      <c r="Y77" s="98" t="e">
        <f>IF((SUMIF(Z77:Z81,"0",U77:U81)/SUM(U77:U81) &gt;0.5),"NO","SI")</f>
        <v>#DIV/0!</v>
      </c>
      <c r="Z77" s="29" t="str">
        <f>IF(TRIM(M77)="","",IF(AND(Q77="SI", G77="CUARTO NIVEL PHD"),1.5,IF(AND(Q77="SI",G77="CUARTO NIVEL MAESTRIA"),1,0)))</f>
        <v/>
      </c>
    </row>
    <row r="78" spans="1:26" s="8" customFormat="1" ht="27.95" customHeight="1" x14ac:dyDescent="0.25">
      <c r="A78" s="56"/>
      <c r="B78" s="59"/>
      <c r="C78" s="59"/>
      <c r="D78" s="59"/>
      <c r="E78" s="59"/>
      <c r="F78" s="59"/>
      <c r="G78" s="59"/>
      <c r="H78" s="59"/>
      <c r="I78" s="59"/>
      <c r="J78" s="43"/>
      <c r="K78" s="43"/>
      <c r="L78" s="9"/>
      <c r="M78" s="9"/>
      <c r="N78" s="49"/>
      <c r="O78" s="10"/>
      <c r="P78" s="10"/>
      <c r="Q78" s="11"/>
      <c r="R78" s="12"/>
      <c r="S78" s="12"/>
      <c r="T78" s="10"/>
      <c r="U78" s="10"/>
      <c r="V78" s="62"/>
      <c r="W78" s="65"/>
      <c r="X78" s="68"/>
      <c r="Y78" s="99"/>
      <c r="Z78" s="30" t="str">
        <f>IF(TRIM(M78)="","",IF(AND(Q78="SI", G77="CUARTO NIVEL PHD"),1.5,IF(AND(Q78="SI",G77="CUARTO NIVEL MAESTRIA"),1,0)))</f>
        <v/>
      </c>
    </row>
    <row r="79" spans="1:26" s="8" customFormat="1" ht="27.95" customHeight="1" x14ac:dyDescent="0.25">
      <c r="A79" s="56"/>
      <c r="B79" s="59"/>
      <c r="C79" s="59"/>
      <c r="D79" s="59"/>
      <c r="E79" s="59"/>
      <c r="F79" s="59"/>
      <c r="G79" s="59"/>
      <c r="H79" s="59"/>
      <c r="I79" s="59"/>
      <c r="J79" s="43"/>
      <c r="K79" s="43"/>
      <c r="L79" s="13"/>
      <c r="M79" s="13"/>
      <c r="N79" s="50"/>
      <c r="O79" s="10"/>
      <c r="P79" s="10"/>
      <c r="Q79" s="14"/>
      <c r="R79" s="15"/>
      <c r="S79" s="15"/>
      <c r="T79" s="16"/>
      <c r="U79" s="16"/>
      <c r="V79" s="62"/>
      <c r="W79" s="65"/>
      <c r="X79" s="69"/>
      <c r="Y79" s="99"/>
      <c r="Z79" s="30" t="str">
        <f>IF(TRIM(M79)="","",IF(AND(Q79="SI", G77="CUARTO NIVEL PHD"),1.5,IF(AND(Q79="SI",G77="CUARTO NIVEL MAESTRIA"),1,0)))</f>
        <v/>
      </c>
    </row>
    <row r="80" spans="1:26" s="8" customFormat="1" ht="27.95" customHeight="1" x14ac:dyDescent="0.25">
      <c r="A80" s="56"/>
      <c r="B80" s="59"/>
      <c r="C80" s="59"/>
      <c r="D80" s="59"/>
      <c r="E80" s="59"/>
      <c r="F80" s="59"/>
      <c r="G80" s="59"/>
      <c r="H80" s="59"/>
      <c r="I80" s="59"/>
      <c r="J80" s="44"/>
      <c r="K80" s="43"/>
      <c r="L80" s="13"/>
      <c r="M80" s="13"/>
      <c r="N80" s="50"/>
      <c r="O80" s="10" t="str">
        <f>IF(TRIM(N80)="","",LOOKUP(N80,Datos!$L$8:$L$33,Datos!$J$8:$J$33))</f>
        <v/>
      </c>
      <c r="P80" s="10" t="str">
        <f>IF(TRIM(N80)="","",LOOKUP(N80, Datos!$L$8:$L$33,Datos!$K$8:$K$33))</f>
        <v/>
      </c>
      <c r="Q80" s="14"/>
      <c r="R80" s="15"/>
      <c r="S80" s="15"/>
      <c r="T80" s="16"/>
      <c r="U80" s="16"/>
      <c r="V80" s="62"/>
      <c r="W80" s="65"/>
      <c r="X80" s="69"/>
      <c r="Y80" s="99"/>
      <c r="Z80" s="30" t="str">
        <f>IF(TRIM(M80)="","",IF(AND(Q80="SI", G77="CUARTO NIVEL PHD"),1.5,IF(AND(Q80="SI",G77="CUARTO NIVEL MAESTRIA"),1,0)))</f>
        <v/>
      </c>
    </row>
    <row r="81" spans="1:26" s="8" customFormat="1" ht="27.95" customHeight="1" thickBot="1" x14ac:dyDescent="0.3">
      <c r="A81" s="57"/>
      <c r="B81" s="60"/>
      <c r="C81" s="60"/>
      <c r="D81" s="60"/>
      <c r="E81" s="60"/>
      <c r="F81" s="60"/>
      <c r="G81" s="60"/>
      <c r="H81" s="60"/>
      <c r="I81" s="60"/>
      <c r="J81" s="54"/>
      <c r="K81" s="54"/>
      <c r="L81" s="17"/>
      <c r="M81" s="17"/>
      <c r="N81" s="51"/>
      <c r="O81" s="18" t="str">
        <f>IF(TRIM(N81)="","",LOOKUP(N81,Datos!$L$8:$L$33,Datos!$J$8:$J$33))</f>
        <v/>
      </c>
      <c r="P81" s="18" t="str">
        <f>IF(TRIM(N81)="","",LOOKUP(N81, Datos!$L$8:$L$33,Datos!$K$8:$K$33))</f>
        <v/>
      </c>
      <c r="Q81" s="19"/>
      <c r="R81" s="20"/>
      <c r="S81" s="20"/>
      <c r="T81" s="18"/>
      <c r="U81" s="18"/>
      <c r="V81" s="63"/>
      <c r="W81" s="66"/>
      <c r="X81" s="70"/>
      <c r="Y81" s="100"/>
      <c r="Z81" s="31" t="str">
        <f>IF(TRIM(M81)="","",IF(AND(Q81="SI", G77="CUARTO NIVEL PHD"),1.5,IF(AND(Q81="SI",G77="CUARTO NIVEL MAESTRIA"),1,0)))</f>
        <v/>
      </c>
    </row>
    <row r="82" spans="1:26" s="8" customFormat="1" ht="27.95" customHeight="1" x14ac:dyDescent="0.25">
      <c r="A82" s="55" t="s">
        <v>110</v>
      </c>
      <c r="B82" s="58"/>
      <c r="C82" s="58"/>
      <c r="D82" s="58"/>
      <c r="E82" s="58"/>
      <c r="F82" s="58"/>
      <c r="G82" s="58"/>
      <c r="H82" s="58"/>
      <c r="I82" s="58"/>
      <c r="J82" s="42"/>
      <c r="K82" s="42"/>
      <c r="L82" s="3"/>
      <c r="M82" s="3"/>
      <c r="N82" s="48"/>
      <c r="O82" s="4"/>
      <c r="P82" s="4"/>
      <c r="Q82" s="5"/>
      <c r="R82" s="6"/>
      <c r="S82" s="6"/>
      <c r="T82" s="7"/>
      <c r="U82" s="7"/>
      <c r="V82" s="61">
        <f>SUM(U82:U86)</f>
        <v>0</v>
      </c>
      <c r="W82" s="64"/>
      <c r="X82" s="67"/>
      <c r="Y82" s="98" t="e">
        <f>IF((SUMIF(Z82:Z86,"0",U82:U86)/SUM(U82:U86) &gt;0.5),"NO","SI")</f>
        <v>#DIV/0!</v>
      </c>
      <c r="Z82" s="29" t="str">
        <f>IF(TRIM(M82)="","",IF(AND(Q82="SI", G82="CUARTO NIVEL PHD"),1.5,IF(AND(Q82="SI",G82="CUARTO NIVEL MAESTRIA"),1,0)))</f>
        <v/>
      </c>
    </row>
    <row r="83" spans="1:26" s="8" customFormat="1" ht="27.95" customHeight="1" x14ac:dyDescent="0.25">
      <c r="A83" s="56"/>
      <c r="B83" s="59"/>
      <c r="C83" s="59"/>
      <c r="D83" s="59"/>
      <c r="E83" s="59"/>
      <c r="F83" s="59"/>
      <c r="G83" s="59"/>
      <c r="H83" s="59"/>
      <c r="I83" s="59"/>
      <c r="J83" s="43"/>
      <c r="K83" s="43"/>
      <c r="L83" s="9"/>
      <c r="M83" s="9"/>
      <c r="N83" s="49"/>
      <c r="O83" s="10"/>
      <c r="P83" s="10"/>
      <c r="Q83" s="11"/>
      <c r="R83" s="12"/>
      <c r="S83" s="12"/>
      <c r="T83" s="10"/>
      <c r="U83" s="10"/>
      <c r="V83" s="62"/>
      <c r="W83" s="65"/>
      <c r="X83" s="68"/>
      <c r="Y83" s="99"/>
      <c r="Z83" s="30" t="str">
        <f>IF(TRIM(M83)="","",IF(AND(Q83="SI", G82="CUARTO NIVEL PHD"),1.5,IF(AND(Q83="SI",G82="CUARTO NIVEL MAESTRIA"),1,0)))</f>
        <v/>
      </c>
    </row>
    <row r="84" spans="1:26" s="8" customFormat="1" ht="27.95" customHeight="1" x14ac:dyDescent="0.25">
      <c r="A84" s="56"/>
      <c r="B84" s="59"/>
      <c r="C84" s="59"/>
      <c r="D84" s="59"/>
      <c r="E84" s="59"/>
      <c r="F84" s="59"/>
      <c r="G84" s="59"/>
      <c r="H84" s="59"/>
      <c r="I84" s="59"/>
      <c r="J84" s="43"/>
      <c r="K84" s="43"/>
      <c r="L84" s="13"/>
      <c r="M84" s="13"/>
      <c r="N84" s="50"/>
      <c r="O84" s="10"/>
      <c r="P84" s="10"/>
      <c r="Q84" s="14"/>
      <c r="R84" s="15"/>
      <c r="S84" s="15"/>
      <c r="T84" s="16"/>
      <c r="U84" s="16"/>
      <c r="V84" s="62"/>
      <c r="W84" s="65"/>
      <c r="X84" s="69"/>
      <c r="Y84" s="99"/>
      <c r="Z84" s="30" t="str">
        <f>IF(TRIM(M84)="","",IF(AND(Q84="SI", G82="CUARTO NIVEL PHD"),1.5,IF(AND(Q84="SI",G82="CUARTO NIVEL MAESTRIA"),1,0)))</f>
        <v/>
      </c>
    </row>
    <row r="85" spans="1:26" s="8" customFormat="1" ht="27.95" customHeight="1" x14ac:dyDescent="0.25">
      <c r="A85" s="56"/>
      <c r="B85" s="59"/>
      <c r="C85" s="59"/>
      <c r="D85" s="59"/>
      <c r="E85" s="59"/>
      <c r="F85" s="59"/>
      <c r="G85" s="59"/>
      <c r="H85" s="59"/>
      <c r="I85" s="59"/>
      <c r="J85" s="44"/>
      <c r="K85" s="43"/>
      <c r="L85" s="13"/>
      <c r="M85" s="13"/>
      <c r="N85" s="50"/>
      <c r="O85" s="10" t="str">
        <f>IF(TRIM(N85)="","",LOOKUP(N85,Datos!$L$8:$L$33,Datos!$J$8:$J$33))</f>
        <v/>
      </c>
      <c r="P85" s="10" t="str">
        <f>IF(TRIM(N85)="","",LOOKUP(N85, Datos!$L$8:$L$33,Datos!$K$8:$K$33))</f>
        <v/>
      </c>
      <c r="Q85" s="14"/>
      <c r="R85" s="15"/>
      <c r="S85" s="15"/>
      <c r="T85" s="16"/>
      <c r="U85" s="16"/>
      <c r="V85" s="62"/>
      <c r="W85" s="65"/>
      <c r="X85" s="69"/>
      <c r="Y85" s="99"/>
      <c r="Z85" s="30" t="str">
        <f>IF(TRIM(M85)="","",IF(AND(Q85="SI", G82="CUARTO NIVEL PHD"),1.5,IF(AND(Q85="SI",G82="CUARTO NIVEL MAESTRIA"),1,0)))</f>
        <v/>
      </c>
    </row>
    <row r="86" spans="1:26" s="8" customFormat="1" ht="27.95" customHeight="1" thickBot="1" x14ac:dyDescent="0.3">
      <c r="A86" s="57"/>
      <c r="B86" s="60"/>
      <c r="C86" s="60"/>
      <c r="D86" s="60"/>
      <c r="E86" s="60"/>
      <c r="F86" s="60"/>
      <c r="G86" s="60"/>
      <c r="H86" s="60"/>
      <c r="I86" s="60"/>
      <c r="J86" s="54"/>
      <c r="K86" s="54"/>
      <c r="L86" s="17"/>
      <c r="M86" s="17"/>
      <c r="N86" s="51"/>
      <c r="O86" s="18" t="str">
        <f>IF(TRIM(N86)="","",LOOKUP(N86,Datos!$L$8:$L$33,Datos!$J$8:$J$33))</f>
        <v/>
      </c>
      <c r="P86" s="18" t="str">
        <f>IF(TRIM(N86)="","",LOOKUP(N86, Datos!$L$8:$L$33,Datos!$K$8:$K$33))</f>
        <v/>
      </c>
      <c r="Q86" s="19"/>
      <c r="R86" s="20"/>
      <c r="S86" s="20"/>
      <c r="T86" s="18"/>
      <c r="U86" s="18"/>
      <c r="V86" s="63"/>
      <c r="W86" s="66"/>
      <c r="X86" s="70"/>
      <c r="Y86" s="100"/>
      <c r="Z86" s="31" t="str">
        <f>IF(TRIM(M86)="","",IF(AND(Q86="SI", G82="CUARTO NIVEL PHD"),1.5,IF(AND(Q86="SI",G82="CUARTO NIVEL MAESTRIA"),1,0)))</f>
        <v/>
      </c>
    </row>
    <row r="87" spans="1:26" s="8" customFormat="1" ht="27.95" customHeight="1" x14ac:dyDescent="0.25">
      <c r="A87" s="55" t="s">
        <v>111</v>
      </c>
      <c r="B87" s="58"/>
      <c r="C87" s="58"/>
      <c r="D87" s="58"/>
      <c r="E87" s="58"/>
      <c r="F87" s="58"/>
      <c r="G87" s="58"/>
      <c r="H87" s="58"/>
      <c r="I87" s="58"/>
      <c r="J87" s="42"/>
      <c r="K87" s="42"/>
      <c r="L87" s="3"/>
      <c r="M87" s="3"/>
      <c r="N87" s="48"/>
      <c r="O87" s="4"/>
      <c r="P87" s="4"/>
      <c r="Q87" s="5"/>
      <c r="R87" s="6"/>
      <c r="S87" s="6"/>
      <c r="T87" s="7"/>
      <c r="U87" s="7"/>
      <c r="V87" s="61">
        <f>SUM(U87:U91)</f>
        <v>0</v>
      </c>
      <c r="W87" s="64"/>
      <c r="X87" s="67"/>
      <c r="Y87" s="98" t="e">
        <f>IF((SUMIF(Z87:Z91,"0",U87:U91)/SUM(U87:U91) &gt;0.5),"NO","SI")</f>
        <v>#DIV/0!</v>
      </c>
      <c r="Z87" s="29" t="str">
        <f>IF(TRIM(M87)="","",IF(AND(Q87="SI", G87="CUARTO NIVEL PHD"),1.5,IF(AND(Q87="SI",G87="CUARTO NIVEL MAESTRIA"),1,0)))</f>
        <v/>
      </c>
    </row>
    <row r="88" spans="1:26" s="8" customFormat="1" ht="27.95" customHeight="1" x14ac:dyDescent="0.25">
      <c r="A88" s="56"/>
      <c r="B88" s="59"/>
      <c r="C88" s="59"/>
      <c r="D88" s="59"/>
      <c r="E88" s="59"/>
      <c r="F88" s="59"/>
      <c r="G88" s="59"/>
      <c r="H88" s="59"/>
      <c r="I88" s="59"/>
      <c r="J88" s="43"/>
      <c r="K88" s="43"/>
      <c r="L88" s="9"/>
      <c r="M88" s="9"/>
      <c r="N88" s="49"/>
      <c r="O88" s="10"/>
      <c r="P88" s="10"/>
      <c r="Q88" s="11"/>
      <c r="R88" s="12"/>
      <c r="S88" s="12"/>
      <c r="T88" s="10"/>
      <c r="U88" s="10"/>
      <c r="V88" s="62"/>
      <c r="W88" s="65"/>
      <c r="X88" s="68"/>
      <c r="Y88" s="99"/>
      <c r="Z88" s="30" t="str">
        <f>IF(TRIM(M88)="","",IF(AND(Q88="SI", G87="CUARTO NIVEL PHD"),1.5,IF(AND(Q88="SI",G87="CUARTO NIVEL MAESTRIA"),1,0)))</f>
        <v/>
      </c>
    </row>
    <row r="89" spans="1:26" s="8" customFormat="1" ht="27.95" customHeight="1" x14ac:dyDescent="0.25">
      <c r="A89" s="56"/>
      <c r="B89" s="59"/>
      <c r="C89" s="59"/>
      <c r="D89" s="59"/>
      <c r="E89" s="59"/>
      <c r="F89" s="59"/>
      <c r="G89" s="59"/>
      <c r="H89" s="59"/>
      <c r="I89" s="59"/>
      <c r="J89" s="43"/>
      <c r="K89" s="43"/>
      <c r="L89" s="13"/>
      <c r="M89" s="13"/>
      <c r="N89" s="50"/>
      <c r="O89" s="10"/>
      <c r="P89" s="10"/>
      <c r="Q89" s="14"/>
      <c r="R89" s="15"/>
      <c r="S89" s="15"/>
      <c r="T89" s="16"/>
      <c r="U89" s="16"/>
      <c r="V89" s="62"/>
      <c r="W89" s="65"/>
      <c r="X89" s="69"/>
      <c r="Y89" s="99"/>
      <c r="Z89" s="30" t="str">
        <f>IF(TRIM(M89)="","",IF(AND(Q89="SI", G87="CUARTO NIVEL PHD"),1.5,IF(AND(Q89="SI",G87="CUARTO NIVEL MAESTRIA"),1,0)))</f>
        <v/>
      </c>
    </row>
    <row r="90" spans="1:26" s="8" customFormat="1" ht="27.95" customHeight="1" x14ac:dyDescent="0.25">
      <c r="A90" s="56"/>
      <c r="B90" s="59"/>
      <c r="C90" s="59"/>
      <c r="D90" s="59"/>
      <c r="E90" s="59"/>
      <c r="F90" s="59"/>
      <c r="G90" s="59"/>
      <c r="H90" s="59"/>
      <c r="I90" s="59"/>
      <c r="J90" s="44"/>
      <c r="K90" s="43"/>
      <c r="L90" s="13"/>
      <c r="M90" s="13"/>
      <c r="N90" s="50"/>
      <c r="O90" s="10" t="str">
        <f>IF(TRIM(N90)="","",LOOKUP(N90,Datos!$L$8:$L$33,Datos!$J$8:$J$33))</f>
        <v/>
      </c>
      <c r="P90" s="10" t="str">
        <f>IF(TRIM(N90)="","",LOOKUP(N90, Datos!$L$8:$L$33,Datos!$K$8:$K$33))</f>
        <v/>
      </c>
      <c r="Q90" s="14"/>
      <c r="R90" s="15"/>
      <c r="S90" s="15"/>
      <c r="T90" s="16"/>
      <c r="U90" s="16"/>
      <c r="V90" s="62"/>
      <c r="W90" s="65"/>
      <c r="X90" s="69"/>
      <c r="Y90" s="99"/>
      <c r="Z90" s="30" t="str">
        <f>IF(TRIM(M90)="","",IF(AND(Q90="SI", G87="CUARTO NIVEL PHD"),1.5,IF(AND(Q90="SI",G87="CUARTO NIVEL MAESTRIA"),1,0)))</f>
        <v/>
      </c>
    </row>
    <row r="91" spans="1:26" s="8" customFormat="1" ht="27.95" customHeight="1" thickBot="1" x14ac:dyDescent="0.3">
      <c r="A91" s="57"/>
      <c r="B91" s="60"/>
      <c r="C91" s="60"/>
      <c r="D91" s="60"/>
      <c r="E91" s="60"/>
      <c r="F91" s="60"/>
      <c r="G91" s="60"/>
      <c r="H91" s="60"/>
      <c r="I91" s="60"/>
      <c r="J91" s="54"/>
      <c r="K91" s="54"/>
      <c r="L91" s="17"/>
      <c r="M91" s="17"/>
      <c r="N91" s="51"/>
      <c r="O91" s="18" t="str">
        <f>IF(TRIM(N91)="","",LOOKUP(N91,Datos!$L$8:$L$33,Datos!$J$8:$J$33))</f>
        <v/>
      </c>
      <c r="P91" s="18" t="str">
        <f>IF(TRIM(N91)="","",LOOKUP(N91, Datos!$L$8:$L$33,Datos!$K$8:$K$33))</f>
        <v/>
      </c>
      <c r="Q91" s="19"/>
      <c r="R91" s="20"/>
      <c r="S91" s="20"/>
      <c r="T91" s="18"/>
      <c r="U91" s="18"/>
      <c r="V91" s="63"/>
      <c r="W91" s="66"/>
      <c r="X91" s="70"/>
      <c r="Y91" s="100"/>
      <c r="Z91" s="31" t="str">
        <f>IF(TRIM(M91)="","",IF(AND(Q91="SI", G87="CUARTO NIVEL PHD"),1.5,IF(AND(Q91="SI",G87="CUARTO NIVEL MAESTRIA"),1,0)))</f>
        <v/>
      </c>
    </row>
    <row r="92" spans="1:26" s="8" customFormat="1" ht="27.95" customHeight="1" x14ac:dyDescent="0.25">
      <c r="A92" s="55" t="s">
        <v>112</v>
      </c>
      <c r="B92" s="58"/>
      <c r="C92" s="58"/>
      <c r="D92" s="58"/>
      <c r="E92" s="58"/>
      <c r="F92" s="58"/>
      <c r="G92" s="58"/>
      <c r="H92" s="58"/>
      <c r="I92" s="58"/>
      <c r="J92" s="42"/>
      <c r="K92" s="42"/>
      <c r="L92" s="3"/>
      <c r="M92" s="3"/>
      <c r="N92" s="48"/>
      <c r="O92" s="4"/>
      <c r="P92" s="4"/>
      <c r="Q92" s="5"/>
      <c r="R92" s="6"/>
      <c r="S92" s="6"/>
      <c r="T92" s="7"/>
      <c r="U92" s="7"/>
      <c r="V92" s="61">
        <f>SUM(U92:U96)</f>
        <v>0</v>
      </c>
      <c r="W92" s="64"/>
      <c r="X92" s="67"/>
      <c r="Y92" s="98" t="e">
        <f>IF((SUMIF(Z92:Z96,"0",U92:U96)/SUM(U92:U96) &gt;0.5),"NO","SI")</f>
        <v>#DIV/0!</v>
      </c>
      <c r="Z92" s="29" t="str">
        <f>IF(TRIM(M92)="","",IF(AND(Q92="SI", G92="CUARTO NIVEL PHD"),1.5,IF(AND(Q92="SI",G92="CUARTO NIVEL MAESTRIA"),1,0)))</f>
        <v/>
      </c>
    </row>
    <row r="93" spans="1:26" s="8" customFormat="1" ht="27.95" customHeight="1" x14ac:dyDescent="0.25">
      <c r="A93" s="56"/>
      <c r="B93" s="59"/>
      <c r="C93" s="59"/>
      <c r="D93" s="59"/>
      <c r="E93" s="59"/>
      <c r="F93" s="59"/>
      <c r="G93" s="59"/>
      <c r="H93" s="59"/>
      <c r="I93" s="59"/>
      <c r="J93" s="43"/>
      <c r="K93" s="43"/>
      <c r="L93" s="9"/>
      <c r="M93" s="9"/>
      <c r="N93" s="49"/>
      <c r="O93" s="10"/>
      <c r="P93" s="10"/>
      <c r="Q93" s="11"/>
      <c r="R93" s="12"/>
      <c r="S93" s="12"/>
      <c r="T93" s="10"/>
      <c r="U93" s="10"/>
      <c r="V93" s="62"/>
      <c r="W93" s="65"/>
      <c r="X93" s="68"/>
      <c r="Y93" s="99"/>
      <c r="Z93" s="30" t="str">
        <f>IF(TRIM(M93)="","",IF(AND(Q93="SI", G92="CUARTO NIVEL PHD"),1.5,IF(AND(Q93="SI",G92="CUARTO NIVEL MAESTRIA"),1,0)))</f>
        <v/>
      </c>
    </row>
    <row r="94" spans="1:26" s="8" customFormat="1" ht="27.95" customHeight="1" x14ac:dyDescent="0.25">
      <c r="A94" s="56"/>
      <c r="B94" s="59"/>
      <c r="C94" s="59"/>
      <c r="D94" s="59"/>
      <c r="E94" s="59"/>
      <c r="F94" s="59"/>
      <c r="G94" s="59"/>
      <c r="H94" s="59"/>
      <c r="I94" s="59"/>
      <c r="J94" s="43"/>
      <c r="K94" s="43"/>
      <c r="L94" s="13"/>
      <c r="M94" s="13"/>
      <c r="N94" s="50"/>
      <c r="O94" s="10"/>
      <c r="P94" s="10"/>
      <c r="Q94" s="14"/>
      <c r="R94" s="15"/>
      <c r="S94" s="15"/>
      <c r="T94" s="16"/>
      <c r="U94" s="16"/>
      <c r="V94" s="62"/>
      <c r="W94" s="65"/>
      <c r="X94" s="69"/>
      <c r="Y94" s="99"/>
      <c r="Z94" s="30" t="str">
        <f>IF(TRIM(M94)="","",IF(AND(Q94="SI", G92="CUARTO NIVEL PHD"),1.5,IF(AND(Q94="SI",G92="CUARTO NIVEL MAESTRIA"),1,0)))</f>
        <v/>
      </c>
    </row>
    <row r="95" spans="1:26" s="8" customFormat="1" ht="27.95" customHeight="1" x14ac:dyDescent="0.25">
      <c r="A95" s="56"/>
      <c r="B95" s="59"/>
      <c r="C95" s="59"/>
      <c r="D95" s="59"/>
      <c r="E95" s="59"/>
      <c r="F95" s="59"/>
      <c r="G95" s="59"/>
      <c r="H95" s="59"/>
      <c r="I95" s="59"/>
      <c r="J95" s="44"/>
      <c r="K95" s="43"/>
      <c r="L95" s="13"/>
      <c r="M95" s="13"/>
      <c r="N95" s="50"/>
      <c r="O95" s="10" t="str">
        <f>IF(TRIM(N95)="","",LOOKUP(N95,Datos!$L$8:$L$33,Datos!$J$8:$J$33))</f>
        <v/>
      </c>
      <c r="P95" s="10" t="str">
        <f>IF(TRIM(N95)="","",LOOKUP(N95, Datos!$L$8:$L$33,Datos!$K$8:$K$33))</f>
        <v/>
      </c>
      <c r="Q95" s="14"/>
      <c r="R95" s="15"/>
      <c r="S95" s="15"/>
      <c r="T95" s="16"/>
      <c r="U95" s="16"/>
      <c r="V95" s="62"/>
      <c r="W95" s="65"/>
      <c r="X95" s="69"/>
      <c r="Y95" s="99"/>
      <c r="Z95" s="30" t="str">
        <f>IF(TRIM(M95)="","",IF(AND(Q95="SI", G92="CUARTO NIVEL PHD"),1.5,IF(AND(Q95="SI",G92="CUARTO NIVEL MAESTRIA"),1,0)))</f>
        <v/>
      </c>
    </row>
    <row r="96" spans="1:26" s="8" customFormat="1" ht="27.95" customHeight="1" thickBot="1" x14ac:dyDescent="0.3">
      <c r="A96" s="57"/>
      <c r="B96" s="60"/>
      <c r="C96" s="60"/>
      <c r="D96" s="60"/>
      <c r="E96" s="60"/>
      <c r="F96" s="60"/>
      <c r="G96" s="60"/>
      <c r="H96" s="60"/>
      <c r="I96" s="60"/>
      <c r="J96" s="54"/>
      <c r="K96" s="54"/>
      <c r="L96" s="17"/>
      <c r="M96" s="17"/>
      <c r="N96" s="51"/>
      <c r="O96" s="18" t="str">
        <f>IF(TRIM(N96)="","",LOOKUP(N96,Datos!$L$8:$L$33,Datos!$J$8:$J$33))</f>
        <v/>
      </c>
      <c r="P96" s="18" t="str">
        <f>IF(TRIM(N96)="","",LOOKUP(N96, Datos!$L$8:$L$33,Datos!$K$8:$K$33))</f>
        <v/>
      </c>
      <c r="Q96" s="19"/>
      <c r="R96" s="20"/>
      <c r="S96" s="20"/>
      <c r="T96" s="18"/>
      <c r="U96" s="18"/>
      <c r="V96" s="63"/>
      <c r="W96" s="66"/>
      <c r="X96" s="70"/>
      <c r="Y96" s="100"/>
      <c r="Z96" s="31" t="str">
        <f>IF(TRIM(M96)="","",IF(AND(Q96="SI", G92="CUARTO NIVEL PHD"),1.5,IF(AND(Q96="SI",G92="CUARTO NIVEL MAESTRIA"),1,0)))</f>
        <v/>
      </c>
    </row>
    <row r="97" spans="1:26" s="8" customFormat="1" ht="27.95" customHeight="1" x14ac:dyDescent="0.25">
      <c r="A97" s="55" t="s">
        <v>113</v>
      </c>
      <c r="B97" s="58"/>
      <c r="C97" s="58"/>
      <c r="D97" s="58"/>
      <c r="E97" s="58"/>
      <c r="F97" s="58"/>
      <c r="G97" s="58"/>
      <c r="H97" s="58"/>
      <c r="I97" s="58"/>
      <c r="J97" s="42"/>
      <c r="K97" s="42"/>
      <c r="L97" s="3"/>
      <c r="M97" s="3"/>
      <c r="N97" s="48"/>
      <c r="O97" s="4"/>
      <c r="P97" s="4"/>
      <c r="Q97" s="5"/>
      <c r="R97" s="6"/>
      <c r="S97" s="6"/>
      <c r="T97" s="7"/>
      <c r="U97" s="7"/>
      <c r="V97" s="61">
        <f>SUM(U97:U101)</f>
        <v>0</v>
      </c>
      <c r="W97" s="64"/>
      <c r="X97" s="67"/>
      <c r="Y97" s="98" t="e">
        <f>IF((SUMIF(Z97:Z101,"0",U97:U101)/SUM(U97:U101) &gt;0.5),"NO","SI")</f>
        <v>#DIV/0!</v>
      </c>
      <c r="Z97" s="29" t="str">
        <f>IF(TRIM(M97)="","",IF(AND(Q97="SI", G97="CUARTO NIVEL PHD"),1.5,IF(AND(Q97="SI",G97="CUARTO NIVEL MAESTRIA"),1,0)))</f>
        <v/>
      </c>
    </row>
    <row r="98" spans="1:26" s="8" customFormat="1" ht="27.95" customHeight="1" x14ac:dyDescent="0.25">
      <c r="A98" s="56"/>
      <c r="B98" s="59"/>
      <c r="C98" s="59"/>
      <c r="D98" s="59"/>
      <c r="E98" s="59"/>
      <c r="F98" s="59"/>
      <c r="G98" s="59"/>
      <c r="H98" s="59"/>
      <c r="I98" s="59"/>
      <c r="J98" s="43"/>
      <c r="K98" s="43"/>
      <c r="L98" s="9"/>
      <c r="M98" s="9"/>
      <c r="N98" s="49"/>
      <c r="O98" s="10"/>
      <c r="P98" s="10"/>
      <c r="Q98" s="11"/>
      <c r="R98" s="12"/>
      <c r="S98" s="12"/>
      <c r="T98" s="10"/>
      <c r="U98" s="10"/>
      <c r="V98" s="62"/>
      <c r="W98" s="65"/>
      <c r="X98" s="68"/>
      <c r="Y98" s="99"/>
      <c r="Z98" s="30" t="str">
        <f>IF(TRIM(M98)="","",IF(AND(Q98="SI", G97="CUARTO NIVEL PHD"),1.5,IF(AND(Q98="SI",G97="CUARTO NIVEL MAESTRIA"),1,0)))</f>
        <v/>
      </c>
    </row>
    <row r="99" spans="1:26" s="8" customFormat="1" ht="27.95" customHeight="1" x14ac:dyDescent="0.25">
      <c r="A99" s="56"/>
      <c r="B99" s="59"/>
      <c r="C99" s="59"/>
      <c r="D99" s="59"/>
      <c r="E99" s="59"/>
      <c r="F99" s="59"/>
      <c r="G99" s="59"/>
      <c r="H99" s="59"/>
      <c r="I99" s="59"/>
      <c r="J99" s="43"/>
      <c r="K99" s="43"/>
      <c r="L99" s="13"/>
      <c r="M99" s="13"/>
      <c r="N99" s="50"/>
      <c r="O99" s="10"/>
      <c r="P99" s="10"/>
      <c r="Q99" s="14"/>
      <c r="R99" s="15"/>
      <c r="S99" s="15"/>
      <c r="T99" s="16"/>
      <c r="U99" s="16"/>
      <c r="V99" s="62"/>
      <c r="W99" s="65"/>
      <c r="X99" s="69"/>
      <c r="Y99" s="99"/>
      <c r="Z99" s="30" t="str">
        <f>IF(TRIM(M99)="","",IF(AND(Q99="SI", G97="CUARTO NIVEL PHD"),1.5,IF(AND(Q99="SI",G97="CUARTO NIVEL MAESTRIA"),1,0)))</f>
        <v/>
      </c>
    </row>
    <row r="100" spans="1:26" s="8" customFormat="1" ht="27.95" customHeight="1" x14ac:dyDescent="0.25">
      <c r="A100" s="56"/>
      <c r="B100" s="59"/>
      <c r="C100" s="59"/>
      <c r="D100" s="59"/>
      <c r="E100" s="59"/>
      <c r="F100" s="59"/>
      <c r="G100" s="59"/>
      <c r="H100" s="59"/>
      <c r="I100" s="59"/>
      <c r="J100" s="44"/>
      <c r="K100" s="43"/>
      <c r="L100" s="13"/>
      <c r="M100" s="13"/>
      <c r="N100" s="50"/>
      <c r="O100" s="10" t="str">
        <f>IF(TRIM(N100)="","",LOOKUP(N100,Datos!$L$8:$L$33,Datos!$J$8:$J$33))</f>
        <v/>
      </c>
      <c r="P100" s="10" t="str">
        <f>IF(TRIM(N100)="","",LOOKUP(N100, Datos!$L$8:$L$33,Datos!$K$8:$K$33))</f>
        <v/>
      </c>
      <c r="Q100" s="14"/>
      <c r="R100" s="15"/>
      <c r="S100" s="15"/>
      <c r="T100" s="16"/>
      <c r="U100" s="16"/>
      <c r="V100" s="62"/>
      <c r="W100" s="65"/>
      <c r="X100" s="69"/>
      <c r="Y100" s="99"/>
      <c r="Z100" s="30" t="str">
        <f>IF(TRIM(M100)="","",IF(AND(Q100="SI", G97="CUARTO NIVEL PHD"),1.5,IF(AND(Q100="SI",G97="CUARTO NIVEL MAESTRIA"),1,0)))</f>
        <v/>
      </c>
    </row>
    <row r="101" spans="1:26" s="8" customFormat="1" ht="27.95" customHeight="1" thickBot="1" x14ac:dyDescent="0.3">
      <c r="A101" s="57"/>
      <c r="B101" s="60"/>
      <c r="C101" s="60"/>
      <c r="D101" s="60"/>
      <c r="E101" s="60"/>
      <c r="F101" s="60"/>
      <c r="G101" s="60"/>
      <c r="H101" s="60"/>
      <c r="I101" s="60"/>
      <c r="J101" s="54"/>
      <c r="K101" s="54"/>
      <c r="L101" s="17"/>
      <c r="M101" s="17"/>
      <c r="N101" s="51"/>
      <c r="O101" s="18" t="str">
        <f>IF(TRIM(N101)="","",LOOKUP(N101,Datos!$L$8:$L$33,Datos!$J$8:$J$33))</f>
        <v/>
      </c>
      <c r="P101" s="18" t="str">
        <f>IF(TRIM(N101)="","",LOOKUP(N101, Datos!$L$8:$L$33,Datos!$K$8:$K$33))</f>
        <v/>
      </c>
      <c r="Q101" s="19"/>
      <c r="R101" s="20"/>
      <c r="S101" s="20"/>
      <c r="T101" s="18"/>
      <c r="U101" s="18"/>
      <c r="V101" s="63"/>
      <c r="W101" s="66"/>
      <c r="X101" s="70"/>
      <c r="Y101" s="100"/>
      <c r="Z101" s="31" t="str">
        <f>IF(TRIM(M101)="","",IF(AND(Q101="SI", G97="CUARTO NIVEL PHD"),1.5,IF(AND(Q101="SI",G97="CUARTO NIVEL MAESTRIA"),1,0)))</f>
        <v/>
      </c>
    </row>
    <row r="102" spans="1:26" s="8" customFormat="1" ht="27.95" customHeight="1" x14ac:dyDescent="0.25">
      <c r="A102" s="55" t="s">
        <v>114</v>
      </c>
      <c r="B102" s="58"/>
      <c r="C102" s="58"/>
      <c r="D102" s="58"/>
      <c r="E102" s="58"/>
      <c r="F102" s="58"/>
      <c r="G102" s="58"/>
      <c r="H102" s="58"/>
      <c r="I102" s="58"/>
      <c r="J102" s="42"/>
      <c r="K102" s="42"/>
      <c r="L102" s="3"/>
      <c r="M102" s="3"/>
      <c r="N102" s="48"/>
      <c r="O102" s="4"/>
      <c r="P102" s="4"/>
      <c r="Q102" s="5"/>
      <c r="R102" s="6"/>
      <c r="S102" s="6"/>
      <c r="T102" s="7"/>
      <c r="U102" s="7"/>
      <c r="V102" s="61">
        <f>SUM(U102:U106)</f>
        <v>0</v>
      </c>
      <c r="W102" s="64"/>
      <c r="X102" s="67"/>
      <c r="Y102" s="98" t="e">
        <f>IF((SUMIF(Z102:Z106,"0",U102:U106)/SUM(U102:U106) &gt;0.5),"NO","SI")</f>
        <v>#DIV/0!</v>
      </c>
      <c r="Z102" s="29" t="str">
        <f>IF(TRIM(M102)="","",IF(AND(Q102="SI", G102="CUARTO NIVEL PHD"),1.5,IF(AND(Q102="SI",G102="CUARTO NIVEL MAESTRIA"),1,0)))</f>
        <v/>
      </c>
    </row>
    <row r="103" spans="1:26" s="8" customFormat="1" ht="27.95" customHeight="1" x14ac:dyDescent="0.25">
      <c r="A103" s="56"/>
      <c r="B103" s="59"/>
      <c r="C103" s="59"/>
      <c r="D103" s="59"/>
      <c r="E103" s="59"/>
      <c r="F103" s="59"/>
      <c r="G103" s="59"/>
      <c r="H103" s="59"/>
      <c r="I103" s="59"/>
      <c r="J103" s="43"/>
      <c r="K103" s="43"/>
      <c r="L103" s="9"/>
      <c r="M103" s="9"/>
      <c r="N103" s="49"/>
      <c r="O103" s="10"/>
      <c r="P103" s="10"/>
      <c r="Q103" s="11"/>
      <c r="R103" s="12"/>
      <c r="S103" s="12"/>
      <c r="T103" s="10"/>
      <c r="U103" s="10"/>
      <c r="V103" s="62"/>
      <c r="W103" s="65"/>
      <c r="X103" s="68"/>
      <c r="Y103" s="99"/>
      <c r="Z103" s="30" t="str">
        <f>IF(TRIM(M103)="","",IF(AND(Q103="SI", G102="CUARTO NIVEL PHD"),1.5,IF(AND(Q103="SI",G102="CUARTO NIVEL MAESTRIA"),1,0)))</f>
        <v/>
      </c>
    </row>
    <row r="104" spans="1:26" s="8" customFormat="1" ht="27.95" customHeight="1" x14ac:dyDescent="0.25">
      <c r="A104" s="56"/>
      <c r="B104" s="59"/>
      <c r="C104" s="59"/>
      <c r="D104" s="59"/>
      <c r="E104" s="59"/>
      <c r="F104" s="59"/>
      <c r="G104" s="59"/>
      <c r="H104" s="59"/>
      <c r="I104" s="59"/>
      <c r="J104" s="43"/>
      <c r="K104" s="43"/>
      <c r="L104" s="13"/>
      <c r="M104" s="13"/>
      <c r="N104" s="50"/>
      <c r="O104" s="10"/>
      <c r="P104" s="10"/>
      <c r="Q104" s="14"/>
      <c r="R104" s="15"/>
      <c r="S104" s="15"/>
      <c r="T104" s="16"/>
      <c r="U104" s="16"/>
      <c r="V104" s="62"/>
      <c r="W104" s="65"/>
      <c r="X104" s="69"/>
      <c r="Y104" s="99"/>
      <c r="Z104" s="30" t="str">
        <f>IF(TRIM(M104)="","",IF(AND(Q104="SI", G102="CUARTO NIVEL PHD"),1.5,IF(AND(Q104="SI",G102="CUARTO NIVEL MAESTRIA"),1,0)))</f>
        <v/>
      </c>
    </row>
    <row r="105" spans="1:26" s="8" customFormat="1" ht="27.95" customHeight="1" x14ac:dyDescent="0.25">
      <c r="A105" s="56"/>
      <c r="B105" s="59"/>
      <c r="C105" s="59"/>
      <c r="D105" s="59"/>
      <c r="E105" s="59"/>
      <c r="F105" s="59"/>
      <c r="G105" s="59"/>
      <c r="H105" s="59"/>
      <c r="I105" s="59"/>
      <c r="J105" s="44"/>
      <c r="K105" s="43"/>
      <c r="L105" s="13"/>
      <c r="M105" s="13"/>
      <c r="N105" s="50"/>
      <c r="O105" s="10" t="str">
        <f>IF(TRIM(N105)="","",LOOKUP(N105,Datos!$L$8:$L$33,Datos!$J$8:$J$33))</f>
        <v/>
      </c>
      <c r="P105" s="10" t="str">
        <f>IF(TRIM(N105)="","",LOOKUP(N105, Datos!$L$8:$L$33,Datos!$K$8:$K$33))</f>
        <v/>
      </c>
      <c r="Q105" s="14"/>
      <c r="R105" s="15"/>
      <c r="S105" s="15"/>
      <c r="T105" s="16"/>
      <c r="U105" s="16"/>
      <c r="V105" s="62"/>
      <c r="W105" s="65"/>
      <c r="X105" s="69"/>
      <c r="Y105" s="99"/>
      <c r="Z105" s="30" t="str">
        <f>IF(TRIM(M105)="","",IF(AND(Q105="SI", G102="CUARTO NIVEL PHD"),1.5,IF(AND(Q105="SI",G102="CUARTO NIVEL MAESTRIA"),1,0)))</f>
        <v/>
      </c>
    </row>
    <row r="106" spans="1:26" s="8" customFormat="1" ht="27.95" customHeight="1" thickBot="1" x14ac:dyDescent="0.3">
      <c r="A106" s="57"/>
      <c r="B106" s="60"/>
      <c r="C106" s="60"/>
      <c r="D106" s="60"/>
      <c r="E106" s="60"/>
      <c r="F106" s="60"/>
      <c r="G106" s="60"/>
      <c r="H106" s="60"/>
      <c r="I106" s="60"/>
      <c r="J106" s="54"/>
      <c r="K106" s="54"/>
      <c r="L106" s="17"/>
      <c r="M106" s="17"/>
      <c r="N106" s="51"/>
      <c r="O106" s="18" t="str">
        <f>IF(TRIM(N106)="","",LOOKUP(N106,Datos!$L$8:$L$33,Datos!$J$8:$J$33))</f>
        <v/>
      </c>
      <c r="P106" s="18" t="str">
        <f>IF(TRIM(N106)="","",LOOKUP(N106, Datos!$L$8:$L$33,Datos!$K$8:$K$33))</f>
        <v/>
      </c>
      <c r="Q106" s="19"/>
      <c r="R106" s="20"/>
      <c r="S106" s="20"/>
      <c r="T106" s="18"/>
      <c r="U106" s="18"/>
      <c r="V106" s="63"/>
      <c r="W106" s="66"/>
      <c r="X106" s="70"/>
      <c r="Y106" s="100"/>
      <c r="Z106" s="31" t="str">
        <f>IF(TRIM(M106)="","",IF(AND(Q106="SI", G102="CUARTO NIVEL PHD"),1.5,IF(AND(Q106="SI",G102="CUARTO NIVEL MAESTRIA"),1,0)))</f>
        <v/>
      </c>
    </row>
    <row r="107" spans="1:26" s="8" customFormat="1" ht="27.95" customHeight="1" x14ac:dyDescent="0.25">
      <c r="A107" s="55" t="s">
        <v>115</v>
      </c>
      <c r="B107" s="58"/>
      <c r="C107" s="58"/>
      <c r="D107" s="58"/>
      <c r="E107" s="58"/>
      <c r="F107" s="58"/>
      <c r="G107" s="58"/>
      <c r="H107" s="58"/>
      <c r="I107" s="58"/>
      <c r="J107" s="42"/>
      <c r="K107" s="42"/>
      <c r="L107" s="3"/>
      <c r="M107" s="3"/>
      <c r="N107" s="48"/>
      <c r="O107" s="4"/>
      <c r="P107" s="4"/>
      <c r="Q107" s="5"/>
      <c r="R107" s="6"/>
      <c r="S107" s="6"/>
      <c r="T107" s="7"/>
      <c r="U107" s="7"/>
      <c r="V107" s="61">
        <f>SUM(U107:U111)</f>
        <v>0</v>
      </c>
      <c r="W107" s="64"/>
      <c r="X107" s="67"/>
      <c r="Y107" s="98" t="e">
        <f>IF((SUMIF(Z107:Z111,"0",U107:U111)/SUM(U107:U111) &gt;0.5),"NO","SI")</f>
        <v>#DIV/0!</v>
      </c>
      <c r="Z107" s="29" t="str">
        <f>IF(TRIM(M107)="","",IF(AND(Q107="SI", G107="CUARTO NIVEL PHD"),1.5,IF(AND(Q107="SI",G107="CUARTO NIVEL MAESTRIA"),1,0)))</f>
        <v/>
      </c>
    </row>
    <row r="108" spans="1:26" s="8" customFormat="1" ht="27.95" customHeight="1" x14ac:dyDescent="0.25">
      <c r="A108" s="56"/>
      <c r="B108" s="59"/>
      <c r="C108" s="59"/>
      <c r="D108" s="59"/>
      <c r="E108" s="59"/>
      <c r="F108" s="59"/>
      <c r="G108" s="59"/>
      <c r="H108" s="59"/>
      <c r="I108" s="59"/>
      <c r="J108" s="43"/>
      <c r="K108" s="43"/>
      <c r="L108" s="9"/>
      <c r="M108" s="9"/>
      <c r="N108" s="49"/>
      <c r="O108" s="10"/>
      <c r="P108" s="10"/>
      <c r="Q108" s="11"/>
      <c r="R108" s="12"/>
      <c r="S108" s="12"/>
      <c r="T108" s="10"/>
      <c r="U108" s="10"/>
      <c r="V108" s="62"/>
      <c r="W108" s="65"/>
      <c r="X108" s="68"/>
      <c r="Y108" s="99"/>
      <c r="Z108" s="30" t="str">
        <f>IF(TRIM(M108)="","",IF(AND(Q108="SI", G107="CUARTO NIVEL PHD"),1.5,IF(AND(Q108="SI",G107="CUARTO NIVEL MAESTRIA"),1,0)))</f>
        <v/>
      </c>
    </row>
    <row r="109" spans="1:26" s="8" customFormat="1" ht="27.95" customHeight="1" x14ac:dyDescent="0.25">
      <c r="A109" s="56"/>
      <c r="B109" s="59"/>
      <c r="C109" s="59"/>
      <c r="D109" s="59"/>
      <c r="E109" s="59"/>
      <c r="F109" s="59"/>
      <c r="G109" s="59"/>
      <c r="H109" s="59"/>
      <c r="I109" s="59"/>
      <c r="J109" s="43"/>
      <c r="K109" s="43"/>
      <c r="L109" s="13"/>
      <c r="M109" s="13"/>
      <c r="N109" s="50"/>
      <c r="O109" s="10"/>
      <c r="P109" s="10"/>
      <c r="Q109" s="14"/>
      <c r="R109" s="15"/>
      <c r="S109" s="15"/>
      <c r="T109" s="16"/>
      <c r="U109" s="16"/>
      <c r="V109" s="62"/>
      <c r="W109" s="65"/>
      <c r="X109" s="69"/>
      <c r="Y109" s="99"/>
      <c r="Z109" s="30" t="str">
        <f>IF(TRIM(M109)="","",IF(AND(Q109="SI", G107="CUARTO NIVEL PHD"),1.5,IF(AND(Q109="SI",G107="CUARTO NIVEL MAESTRIA"),1,0)))</f>
        <v/>
      </c>
    </row>
    <row r="110" spans="1:26" s="8" customFormat="1" ht="27.95" customHeight="1" x14ac:dyDescent="0.25">
      <c r="A110" s="56"/>
      <c r="B110" s="59"/>
      <c r="C110" s="59"/>
      <c r="D110" s="59"/>
      <c r="E110" s="59"/>
      <c r="F110" s="59"/>
      <c r="G110" s="59"/>
      <c r="H110" s="59"/>
      <c r="I110" s="59"/>
      <c r="J110" s="44"/>
      <c r="K110" s="43"/>
      <c r="L110" s="13"/>
      <c r="M110" s="13"/>
      <c r="N110" s="50"/>
      <c r="O110" s="10" t="str">
        <f>IF(TRIM(N110)="","",LOOKUP(N110,Datos!$L$8:$L$33,Datos!$J$8:$J$33))</f>
        <v/>
      </c>
      <c r="P110" s="10" t="str">
        <f>IF(TRIM(N110)="","",LOOKUP(N110, Datos!$L$8:$L$33,Datos!$K$8:$K$33))</f>
        <v/>
      </c>
      <c r="Q110" s="14"/>
      <c r="R110" s="15"/>
      <c r="S110" s="15"/>
      <c r="T110" s="16"/>
      <c r="U110" s="16"/>
      <c r="V110" s="62"/>
      <c r="W110" s="65"/>
      <c r="X110" s="69"/>
      <c r="Y110" s="99"/>
      <c r="Z110" s="30" t="str">
        <f>IF(TRIM(M110)="","",IF(AND(Q110="SI", G107="CUARTO NIVEL PHD"),1.5,IF(AND(Q110="SI",G107="CUARTO NIVEL MAESTRIA"),1,0)))</f>
        <v/>
      </c>
    </row>
    <row r="111" spans="1:26" s="8" customFormat="1" ht="27.95" customHeight="1" thickBot="1" x14ac:dyDescent="0.3">
      <c r="A111" s="57"/>
      <c r="B111" s="60"/>
      <c r="C111" s="60"/>
      <c r="D111" s="60"/>
      <c r="E111" s="60"/>
      <c r="F111" s="60"/>
      <c r="G111" s="60"/>
      <c r="H111" s="60"/>
      <c r="I111" s="60"/>
      <c r="J111" s="54"/>
      <c r="K111" s="54"/>
      <c r="L111" s="17"/>
      <c r="M111" s="17"/>
      <c r="N111" s="51"/>
      <c r="O111" s="18" t="str">
        <f>IF(TRIM(N111)="","",LOOKUP(N111,Datos!$L$8:$L$33,Datos!$J$8:$J$33))</f>
        <v/>
      </c>
      <c r="P111" s="18" t="str">
        <f>IF(TRIM(N111)="","",LOOKUP(N111, Datos!$L$8:$L$33,Datos!$K$8:$K$33))</f>
        <v/>
      </c>
      <c r="Q111" s="19"/>
      <c r="R111" s="20"/>
      <c r="S111" s="20"/>
      <c r="T111" s="18"/>
      <c r="U111" s="18"/>
      <c r="V111" s="63"/>
      <c r="W111" s="66"/>
      <c r="X111" s="70"/>
      <c r="Y111" s="100"/>
      <c r="Z111" s="31" t="str">
        <f>IF(TRIM(M111)="","",IF(AND(Q111="SI", G107="CUARTO NIVEL PHD"),1.5,IF(AND(Q111="SI",G107="CUARTO NIVEL MAESTRIA"),1,0)))</f>
        <v/>
      </c>
    </row>
    <row r="112" spans="1:26" s="8" customFormat="1" ht="27.95" customHeight="1" x14ac:dyDescent="0.25">
      <c r="A112" s="55" t="s">
        <v>116</v>
      </c>
      <c r="B112" s="58"/>
      <c r="C112" s="58"/>
      <c r="D112" s="58"/>
      <c r="E112" s="58"/>
      <c r="F112" s="58"/>
      <c r="G112" s="58"/>
      <c r="H112" s="58"/>
      <c r="I112" s="58"/>
      <c r="J112" s="42"/>
      <c r="K112" s="42"/>
      <c r="L112" s="3"/>
      <c r="M112" s="3"/>
      <c r="N112" s="48"/>
      <c r="O112" s="4"/>
      <c r="P112" s="4"/>
      <c r="Q112" s="5"/>
      <c r="R112" s="6"/>
      <c r="S112" s="6"/>
      <c r="T112" s="7"/>
      <c r="U112" s="7"/>
      <c r="V112" s="61">
        <f>SUM(U112:U116)</f>
        <v>0</v>
      </c>
      <c r="W112" s="64"/>
      <c r="X112" s="67"/>
      <c r="Y112" s="98" t="e">
        <f>IF((SUMIF(Z112:Z116,"0",U112:U116)/SUM(U112:U116) &gt;0.5),"NO","SI")</f>
        <v>#DIV/0!</v>
      </c>
      <c r="Z112" s="29" t="str">
        <f>IF(TRIM(M112)="","",IF(AND(Q112="SI", G112="CUARTO NIVEL PHD"),1.5,IF(AND(Q112="SI",G112="CUARTO NIVEL MAESTRIA"),1,0)))</f>
        <v/>
      </c>
    </row>
    <row r="113" spans="1:26" s="8" customFormat="1" ht="27.95" customHeight="1" x14ac:dyDescent="0.25">
      <c r="A113" s="56"/>
      <c r="B113" s="59"/>
      <c r="C113" s="59"/>
      <c r="D113" s="59"/>
      <c r="E113" s="59"/>
      <c r="F113" s="59"/>
      <c r="G113" s="59"/>
      <c r="H113" s="59"/>
      <c r="I113" s="59"/>
      <c r="J113" s="43"/>
      <c r="K113" s="43"/>
      <c r="L113" s="9"/>
      <c r="M113" s="9"/>
      <c r="N113" s="49"/>
      <c r="O113" s="10"/>
      <c r="P113" s="10"/>
      <c r="Q113" s="11"/>
      <c r="R113" s="12"/>
      <c r="S113" s="12"/>
      <c r="T113" s="10"/>
      <c r="U113" s="10"/>
      <c r="V113" s="62"/>
      <c r="W113" s="65"/>
      <c r="X113" s="68"/>
      <c r="Y113" s="99"/>
      <c r="Z113" s="30" t="str">
        <f>IF(TRIM(M113)="","",IF(AND(Q113="SI", G112="CUARTO NIVEL PHD"),1.5,IF(AND(Q113="SI",G112="CUARTO NIVEL MAESTRIA"),1,0)))</f>
        <v/>
      </c>
    </row>
    <row r="114" spans="1:26" s="8" customFormat="1" ht="27.95" customHeight="1" x14ac:dyDescent="0.25">
      <c r="A114" s="56"/>
      <c r="B114" s="59"/>
      <c r="C114" s="59"/>
      <c r="D114" s="59"/>
      <c r="E114" s="59"/>
      <c r="F114" s="59"/>
      <c r="G114" s="59"/>
      <c r="H114" s="59"/>
      <c r="I114" s="59"/>
      <c r="J114" s="43"/>
      <c r="K114" s="43"/>
      <c r="L114" s="13"/>
      <c r="M114" s="13"/>
      <c r="N114" s="50"/>
      <c r="O114" s="10"/>
      <c r="P114" s="10"/>
      <c r="Q114" s="14"/>
      <c r="R114" s="15"/>
      <c r="S114" s="15"/>
      <c r="T114" s="16"/>
      <c r="U114" s="16"/>
      <c r="V114" s="62"/>
      <c r="W114" s="65"/>
      <c r="X114" s="69"/>
      <c r="Y114" s="99"/>
      <c r="Z114" s="30" t="str">
        <f>IF(TRIM(M114)="","",IF(AND(Q114="SI", G112="CUARTO NIVEL PHD"),1.5,IF(AND(Q114="SI",G112="CUARTO NIVEL MAESTRIA"),1,0)))</f>
        <v/>
      </c>
    </row>
    <row r="115" spans="1:26" s="8" customFormat="1" ht="27.95" customHeight="1" x14ac:dyDescent="0.25">
      <c r="A115" s="56"/>
      <c r="B115" s="59"/>
      <c r="C115" s="59"/>
      <c r="D115" s="59"/>
      <c r="E115" s="59"/>
      <c r="F115" s="59"/>
      <c r="G115" s="59"/>
      <c r="H115" s="59"/>
      <c r="I115" s="59"/>
      <c r="J115" s="44"/>
      <c r="K115" s="43"/>
      <c r="L115" s="13"/>
      <c r="M115" s="13"/>
      <c r="N115" s="50"/>
      <c r="O115" s="10" t="str">
        <f>IF(TRIM(N115)="","",LOOKUP(N115,Datos!$L$8:$L$33,Datos!$J$8:$J$33))</f>
        <v/>
      </c>
      <c r="P115" s="10" t="str">
        <f>IF(TRIM(N115)="","",LOOKUP(N115, Datos!$L$8:$L$33,Datos!$K$8:$K$33))</f>
        <v/>
      </c>
      <c r="Q115" s="14"/>
      <c r="R115" s="15"/>
      <c r="S115" s="15"/>
      <c r="T115" s="16"/>
      <c r="U115" s="16"/>
      <c r="V115" s="62"/>
      <c r="W115" s="65"/>
      <c r="X115" s="69"/>
      <c r="Y115" s="99"/>
      <c r="Z115" s="30" t="str">
        <f>IF(TRIM(M115)="","",IF(AND(Q115="SI", G112="CUARTO NIVEL PHD"),1.5,IF(AND(Q115="SI",G112="CUARTO NIVEL MAESTRIA"),1,0)))</f>
        <v/>
      </c>
    </row>
    <row r="116" spans="1:26" s="8" customFormat="1" ht="27.95" customHeight="1" thickBot="1" x14ac:dyDescent="0.3">
      <c r="A116" s="57"/>
      <c r="B116" s="60"/>
      <c r="C116" s="60"/>
      <c r="D116" s="60"/>
      <c r="E116" s="60"/>
      <c r="F116" s="60"/>
      <c r="G116" s="60"/>
      <c r="H116" s="60"/>
      <c r="I116" s="60"/>
      <c r="J116" s="54"/>
      <c r="K116" s="54"/>
      <c r="L116" s="17"/>
      <c r="M116" s="17"/>
      <c r="N116" s="51"/>
      <c r="O116" s="18" t="str">
        <f>IF(TRIM(N116)="","",LOOKUP(N116,Datos!$L$8:$L$33,Datos!$J$8:$J$33))</f>
        <v/>
      </c>
      <c r="P116" s="18" t="str">
        <f>IF(TRIM(N116)="","",LOOKUP(N116, Datos!$L$8:$L$33,Datos!$K$8:$K$33))</f>
        <v/>
      </c>
      <c r="Q116" s="19"/>
      <c r="R116" s="20"/>
      <c r="S116" s="20"/>
      <c r="T116" s="18"/>
      <c r="U116" s="18"/>
      <c r="V116" s="63"/>
      <c r="W116" s="66"/>
      <c r="X116" s="70"/>
      <c r="Y116" s="100"/>
      <c r="Z116" s="31" t="str">
        <f>IF(TRIM(M116)="","",IF(AND(Q116="SI", G112="CUARTO NIVEL PHD"),1.5,IF(AND(Q116="SI",G112="CUARTO NIVEL MAESTRIA"),1,0)))</f>
        <v/>
      </c>
    </row>
    <row r="117" spans="1:26" s="8" customFormat="1" ht="27.95" customHeight="1" x14ac:dyDescent="0.25">
      <c r="A117" s="55" t="s">
        <v>117</v>
      </c>
      <c r="B117" s="58"/>
      <c r="C117" s="58"/>
      <c r="D117" s="58"/>
      <c r="E117" s="58"/>
      <c r="F117" s="58"/>
      <c r="G117" s="58"/>
      <c r="H117" s="58"/>
      <c r="I117" s="58"/>
      <c r="J117" s="42"/>
      <c r="K117" s="42"/>
      <c r="L117" s="3"/>
      <c r="M117" s="3"/>
      <c r="N117" s="48"/>
      <c r="O117" s="4"/>
      <c r="P117" s="4"/>
      <c r="Q117" s="5"/>
      <c r="R117" s="6"/>
      <c r="S117" s="6"/>
      <c r="T117" s="7"/>
      <c r="U117" s="7"/>
      <c r="V117" s="61">
        <f>SUM(U117:U121)</f>
        <v>0</v>
      </c>
      <c r="W117" s="64"/>
      <c r="X117" s="67"/>
      <c r="Y117" s="98" t="e">
        <f>IF((SUMIF(Z117:Z121,"0",U117:U121)/SUM(U117:U121) &gt;0.5),"NO","SI")</f>
        <v>#DIV/0!</v>
      </c>
      <c r="Z117" s="29" t="str">
        <f>IF(TRIM(M117)="","",IF(AND(Q117="SI", G117="CUARTO NIVEL PHD"),1.5,IF(AND(Q117="SI",G117="CUARTO NIVEL MAESTRIA"),1,0)))</f>
        <v/>
      </c>
    </row>
    <row r="118" spans="1:26" s="8" customFormat="1" ht="27.95" customHeight="1" x14ac:dyDescent="0.25">
      <c r="A118" s="56"/>
      <c r="B118" s="59"/>
      <c r="C118" s="59"/>
      <c r="D118" s="59"/>
      <c r="E118" s="59"/>
      <c r="F118" s="59"/>
      <c r="G118" s="59"/>
      <c r="H118" s="59"/>
      <c r="I118" s="59"/>
      <c r="J118" s="43"/>
      <c r="K118" s="43"/>
      <c r="L118" s="9"/>
      <c r="M118" s="9"/>
      <c r="N118" s="49"/>
      <c r="O118" s="10"/>
      <c r="P118" s="10"/>
      <c r="Q118" s="11"/>
      <c r="R118" s="12"/>
      <c r="S118" s="12"/>
      <c r="T118" s="10"/>
      <c r="U118" s="10"/>
      <c r="V118" s="62"/>
      <c r="W118" s="65"/>
      <c r="X118" s="68"/>
      <c r="Y118" s="99"/>
      <c r="Z118" s="30" t="str">
        <f>IF(TRIM(M118)="","",IF(AND(Q118="SI", G117="CUARTO NIVEL PHD"),1.5,IF(AND(Q118="SI",G117="CUARTO NIVEL MAESTRIA"),1,0)))</f>
        <v/>
      </c>
    </row>
    <row r="119" spans="1:26" s="8" customFormat="1" ht="27.95" customHeight="1" x14ac:dyDescent="0.25">
      <c r="A119" s="56"/>
      <c r="B119" s="59"/>
      <c r="C119" s="59"/>
      <c r="D119" s="59"/>
      <c r="E119" s="59"/>
      <c r="F119" s="59"/>
      <c r="G119" s="59"/>
      <c r="H119" s="59"/>
      <c r="I119" s="59"/>
      <c r="J119" s="43"/>
      <c r="K119" s="43"/>
      <c r="L119" s="13"/>
      <c r="M119" s="13"/>
      <c r="N119" s="50"/>
      <c r="O119" s="10"/>
      <c r="P119" s="10"/>
      <c r="Q119" s="14"/>
      <c r="R119" s="15"/>
      <c r="S119" s="15"/>
      <c r="T119" s="16"/>
      <c r="U119" s="16"/>
      <c r="V119" s="62"/>
      <c r="W119" s="65"/>
      <c r="X119" s="69"/>
      <c r="Y119" s="99"/>
      <c r="Z119" s="30" t="str">
        <f>IF(TRIM(M119)="","",IF(AND(Q119="SI", G117="CUARTO NIVEL PHD"),1.5,IF(AND(Q119="SI",G117="CUARTO NIVEL MAESTRIA"),1,0)))</f>
        <v/>
      </c>
    </row>
    <row r="120" spans="1:26" s="8" customFormat="1" ht="27.95" customHeight="1" x14ac:dyDescent="0.25">
      <c r="A120" s="56"/>
      <c r="B120" s="59"/>
      <c r="C120" s="59"/>
      <c r="D120" s="59"/>
      <c r="E120" s="59"/>
      <c r="F120" s="59"/>
      <c r="G120" s="59"/>
      <c r="H120" s="59"/>
      <c r="I120" s="59"/>
      <c r="J120" s="44"/>
      <c r="K120" s="43"/>
      <c r="L120" s="13"/>
      <c r="M120" s="13"/>
      <c r="N120" s="50"/>
      <c r="O120" s="10" t="str">
        <f>IF(TRIM(N120)="","",LOOKUP(N120,Datos!$L$8:$L$33,Datos!$J$8:$J$33))</f>
        <v/>
      </c>
      <c r="P120" s="10" t="str">
        <f>IF(TRIM(N120)="","",LOOKUP(N120, Datos!$L$8:$L$33,Datos!$K$8:$K$33))</f>
        <v/>
      </c>
      <c r="Q120" s="14"/>
      <c r="R120" s="15"/>
      <c r="S120" s="15"/>
      <c r="T120" s="16"/>
      <c r="U120" s="16"/>
      <c r="V120" s="62"/>
      <c r="W120" s="65"/>
      <c r="X120" s="69"/>
      <c r="Y120" s="99"/>
      <c r="Z120" s="30" t="str">
        <f>IF(TRIM(M120)="","",IF(AND(Q120="SI", G117="CUARTO NIVEL PHD"),1.5,IF(AND(Q120="SI",G117="CUARTO NIVEL MAESTRIA"),1,0)))</f>
        <v/>
      </c>
    </row>
    <row r="121" spans="1:26" s="8" customFormat="1" ht="27.95" customHeight="1" thickBot="1" x14ac:dyDescent="0.3">
      <c r="A121" s="57"/>
      <c r="B121" s="60"/>
      <c r="C121" s="60"/>
      <c r="D121" s="60"/>
      <c r="E121" s="60"/>
      <c r="F121" s="60"/>
      <c r="G121" s="60"/>
      <c r="H121" s="60"/>
      <c r="I121" s="60"/>
      <c r="J121" s="54"/>
      <c r="K121" s="54"/>
      <c r="L121" s="17"/>
      <c r="M121" s="17"/>
      <c r="N121" s="51"/>
      <c r="O121" s="18" t="str">
        <f>IF(TRIM(N121)="","",LOOKUP(N121,Datos!$L$8:$L$33,Datos!$J$8:$J$33))</f>
        <v/>
      </c>
      <c r="P121" s="18" t="str">
        <f>IF(TRIM(N121)="","",LOOKUP(N121, Datos!$L$8:$L$33,Datos!$K$8:$K$33))</f>
        <v/>
      </c>
      <c r="Q121" s="19"/>
      <c r="R121" s="20"/>
      <c r="S121" s="20"/>
      <c r="T121" s="18"/>
      <c r="U121" s="18"/>
      <c r="V121" s="63"/>
      <c r="W121" s="66"/>
      <c r="X121" s="70"/>
      <c r="Y121" s="100"/>
      <c r="Z121" s="31" t="str">
        <f>IF(TRIM(M121)="","",IF(AND(Q121="SI", G117="CUARTO NIVEL PHD"),1.5,IF(AND(Q121="SI",G117="CUARTO NIVEL MAESTRIA"),1,0)))</f>
        <v/>
      </c>
    </row>
    <row r="122" spans="1:26" s="8" customFormat="1" ht="27.95" customHeight="1" x14ac:dyDescent="0.25">
      <c r="A122" s="55" t="s">
        <v>118</v>
      </c>
      <c r="B122" s="58"/>
      <c r="C122" s="58"/>
      <c r="D122" s="58"/>
      <c r="E122" s="58"/>
      <c r="F122" s="58"/>
      <c r="G122" s="58"/>
      <c r="H122" s="58"/>
      <c r="I122" s="58"/>
      <c r="J122" s="42"/>
      <c r="K122" s="42"/>
      <c r="L122" s="3"/>
      <c r="M122" s="3"/>
      <c r="N122" s="48"/>
      <c r="O122" s="4"/>
      <c r="P122" s="4"/>
      <c r="Q122" s="5"/>
      <c r="R122" s="6"/>
      <c r="S122" s="6"/>
      <c r="T122" s="7"/>
      <c r="U122" s="7"/>
      <c r="V122" s="61">
        <f>SUM(U122:U126)</f>
        <v>0</v>
      </c>
      <c r="W122" s="64"/>
      <c r="X122" s="67"/>
      <c r="Y122" s="98" t="e">
        <f>IF((SUMIF(Z122:Z126,"0",U122:U126)/SUM(U122:U126) &gt;0.5),"NO","SI")</f>
        <v>#DIV/0!</v>
      </c>
      <c r="Z122" s="29" t="str">
        <f>IF(TRIM(M122)="","",IF(AND(Q122="SI", G122="CUARTO NIVEL PHD"),1.5,IF(AND(Q122="SI",G122="CUARTO NIVEL MAESTRIA"),1,0)))</f>
        <v/>
      </c>
    </row>
    <row r="123" spans="1:26" s="8" customFormat="1" ht="27.95" customHeight="1" x14ac:dyDescent="0.25">
      <c r="A123" s="56"/>
      <c r="B123" s="59"/>
      <c r="C123" s="59"/>
      <c r="D123" s="59"/>
      <c r="E123" s="59"/>
      <c r="F123" s="59"/>
      <c r="G123" s="59"/>
      <c r="H123" s="59"/>
      <c r="I123" s="59"/>
      <c r="J123" s="43"/>
      <c r="K123" s="43"/>
      <c r="L123" s="9"/>
      <c r="M123" s="9"/>
      <c r="N123" s="49"/>
      <c r="O123" s="10"/>
      <c r="P123" s="10"/>
      <c r="Q123" s="11"/>
      <c r="R123" s="12"/>
      <c r="S123" s="12"/>
      <c r="T123" s="10"/>
      <c r="U123" s="10"/>
      <c r="V123" s="62"/>
      <c r="W123" s="65"/>
      <c r="X123" s="68"/>
      <c r="Y123" s="99"/>
      <c r="Z123" s="30" t="str">
        <f>IF(TRIM(M123)="","",IF(AND(Q123="SI", G122="CUARTO NIVEL PHD"),1.5,IF(AND(Q123="SI",G122="CUARTO NIVEL MAESTRIA"),1,0)))</f>
        <v/>
      </c>
    </row>
    <row r="124" spans="1:26" s="8" customFormat="1" ht="27.95" customHeight="1" x14ac:dyDescent="0.25">
      <c r="A124" s="56"/>
      <c r="B124" s="59"/>
      <c r="C124" s="59"/>
      <c r="D124" s="59"/>
      <c r="E124" s="59"/>
      <c r="F124" s="59"/>
      <c r="G124" s="59"/>
      <c r="H124" s="59"/>
      <c r="I124" s="59"/>
      <c r="J124" s="43"/>
      <c r="K124" s="43"/>
      <c r="L124" s="13"/>
      <c r="M124" s="13"/>
      <c r="N124" s="50"/>
      <c r="O124" s="10"/>
      <c r="P124" s="10"/>
      <c r="Q124" s="14"/>
      <c r="R124" s="15"/>
      <c r="S124" s="15"/>
      <c r="T124" s="16"/>
      <c r="U124" s="16"/>
      <c r="V124" s="62"/>
      <c r="W124" s="65"/>
      <c r="X124" s="69"/>
      <c r="Y124" s="99"/>
      <c r="Z124" s="30" t="str">
        <f>IF(TRIM(M124)="","",IF(AND(Q124="SI", G122="CUARTO NIVEL PHD"),1.5,IF(AND(Q124="SI",G122="CUARTO NIVEL MAESTRIA"),1,0)))</f>
        <v/>
      </c>
    </row>
    <row r="125" spans="1:26" s="8" customFormat="1" ht="27.95" customHeight="1" x14ac:dyDescent="0.25">
      <c r="A125" s="56"/>
      <c r="B125" s="59"/>
      <c r="C125" s="59"/>
      <c r="D125" s="59"/>
      <c r="E125" s="59"/>
      <c r="F125" s="59"/>
      <c r="G125" s="59"/>
      <c r="H125" s="59"/>
      <c r="I125" s="59"/>
      <c r="J125" s="44"/>
      <c r="K125" s="43"/>
      <c r="L125" s="13"/>
      <c r="M125" s="13"/>
      <c r="N125" s="50"/>
      <c r="O125" s="10" t="str">
        <f>IF(TRIM(N125)="","",LOOKUP(N125,Datos!$L$8:$L$33,Datos!$J$8:$J$33))</f>
        <v/>
      </c>
      <c r="P125" s="10" t="str">
        <f>IF(TRIM(N125)="","",LOOKUP(N125, Datos!$L$8:$L$33,Datos!$K$8:$K$33))</f>
        <v/>
      </c>
      <c r="Q125" s="14"/>
      <c r="R125" s="15"/>
      <c r="S125" s="15"/>
      <c r="T125" s="16"/>
      <c r="U125" s="16"/>
      <c r="V125" s="62"/>
      <c r="W125" s="65"/>
      <c r="X125" s="69"/>
      <c r="Y125" s="99"/>
      <c r="Z125" s="30" t="str">
        <f>IF(TRIM(M125)="","",IF(AND(Q125="SI", G122="CUARTO NIVEL PHD"),1.5,IF(AND(Q125="SI",G122="CUARTO NIVEL MAESTRIA"),1,0)))</f>
        <v/>
      </c>
    </row>
    <row r="126" spans="1:26" s="8" customFormat="1" ht="27.95" customHeight="1" thickBot="1" x14ac:dyDescent="0.3">
      <c r="A126" s="57"/>
      <c r="B126" s="60"/>
      <c r="C126" s="60"/>
      <c r="D126" s="60"/>
      <c r="E126" s="60"/>
      <c r="F126" s="60"/>
      <c r="G126" s="60"/>
      <c r="H126" s="60"/>
      <c r="I126" s="60"/>
      <c r="J126" s="54"/>
      <c r="K126" s="54"/>
      <c r="L126" s="17"/>
      <c r="M126" s="17"/>
      <c r="N126" s="51"/>
      <c r="O126" s="18" t="str">
        <f>IF(TRIM(N126)="","",LOOKUP(N126,Datos!$L$8:$L$33,Datos!$J$8:$J$33))</f>
        <v/>
      </c>
      <c r="P126" s="18" t="str">
        <f>IF(TRIM(N126)="","",LOOKUP(N126, Datos!$L$8:$L$33,Datos!$K$8:$K$33))</f>
        <v/>
      </c>
      <c r="Q126" s="19"/>
      <c r="R126" s="20"/>
      <c r="S126" s="20"/>
      <c r="T126" s="18"/>
      <c r="U126" s="18"/>
      <c r="V126" s="63"/>
      <c r="W126" s="66"/>
      <c r="X126" s="70"/>
      <c r="Y126" s="100"/>
      <c r="Z126" s="31" t="str">
        <f>IF(TRIM(M126)="","",IF(AND(Q126="SI", G122="CUARTO NIVEL PHD"),1.5,IF(AND(Q126="SI",G122="CUARTO NIVEL MAESTRIA"),1,0)))</f>
        <v/>
      </c>
    </row>
    <row r="127" spans="1:26" s="8" customFormat="1" ht="27.95" customHeight="1" x14ac:dyDescent="0.25">
      <c r="A127" s="55" t="s">
        <v>119</v>
      </c>
      <c r="B127" s="58"/>
      <c r="C127" s="58"/>
      <c r="D127" s="58"/>
      <c r="E127" s="58"/>
      <c r="F127" s="58"/>
      <c r="G127" s="58"/>
      <c r="H127" s="58"/>
      <c r="I127" s="58"/>
      <c r="J127" s="42"/>
      <c r="K127" s="42"/>
      <c r="L127" s="3"/>
      <c r="M127" s="3"/>
      <c r="N127" s="48"/>
      <c r="O127" s="4"/>
      <c r="P127" s="4"/>
      <c r="Q127" s="5"/>
      <c r="R127" s="6"/>
      <c r="S127" s="6"/>
      <c r="T127" s="7"/>
      <c r="U127" s="7"/>
      <c r="V127" s="61">
        <f>SUM(U127:U131)</f>
        <v>0</v>
      </c>
      <c r="W127" s="64"/>
      <c r="X127" s="67"/>
      <c r="Y127" s="98" t="e">
        <f>IF((SUMIF(Z127:Z131,"0",U127:U131)/SUM(U127:U131) &gt;0.5),"NO","SI")</f>
        <v>#DIV/0!</v>
      </c>
      <c r="Z127" s="29" t="str">
        <f>IF(TRIM(M127)="","",IF(AND(Q127="SI", G127="CUARTO NIVEL PHD"),1.5,IF(AND(Q127="SI",G127="CUARTO NIVEL MAESTRIA"),1,0)))</f>
        <v/>
      </c>
    </row>
    <row r="128" spans="1:26" s="8" customFormat="1" ht="27.95" customHeight="1" x14ac:dyDescent="0.25">
      <c r="A128" s="56"/>
      <c r="B128" s="59"/>
      <c r="C128" s="59"/>
      <c r="D128" s="59"/>
      <c r="E128" s="59"/>
      <c r="F128" s="59"/>
      <c r="G128" s="59"/>
      <c r="H128" s="59"/>
      <c r="I128" s="59"/>
      <c r="J128" s="43"/>
      <c r="K128" s="43"/>
      <c r="L128" s="9"/>
      <c r="M128" s="9"/>
      <c r="N128" s="49"/>
      <c r="O128" s="10"/>
      <c r="P128" s="10"/>
      <c r="Q128" s="11"/>
      <c r="R128" s="12"/>
      <c r="S128" s="12"/>
      <c r="T128" s="10"/>
      <c r="U128" s="10"/>
      <c r="V128" s="62"/>
      <c r="W128" s="65"/>
      <c r="X128" s="68"/>
      <c r="Y128" s="99"/>
      <c r="Z128" s="30" t="str">
        <f>IF(TRIM(M128)="","",IF(AND(Q128="SI", G127="CUARTO NIVEL PHD"),1.5,IF(AND(Q128="SI",G127="CUARTO NIVEL MAESTRIA"),1,0)))</f>
        <v/>
      </c>
    </row>
    <row r="129" spans="1:26" s="8" customFormat="1" ht="27.95" customHeight="1" x14ac:dyDescent="0.25">
      <c r="A129" s="56"/>
      <c r="B129" s="59"/>
      <c r="C129" s="59"/>
      <c r="D129" s="59"/>
      <c r="E129" s="59"/>
      <c r="F129" s="59"/>
      <c r="G129" s="59"/>
      <c r="H129" s="59"/>
      <c r="I129" s="59"/>
      <c r="J129" s="43"/>
      <c r="K129" s="43"/>
      <c r="L129" s="13"/>
      <c r="M129" s="13"/>
      <c r="N129" s="50"/>
      <c r="O129" s="10"/>
      <c r="P129" s="10"/>
      <c r="Q129" s="14"/>
      <c r="R129" s="15"/>
      <c r="S129" s="15"/>
      <c r="T129" s="16"/>
      <c r="U129" s="16"/>
      <c r="V129" s="62"/>
      <c r="W129" s="65"/>
      <c r="X129" s="69"/>
      <c r="Y129" s="99"/>
      <c r="Z129" s="30" t="str">
        <f>IF(TRIM(M129)="","",IF(AND(Q129="SI", G127="CUARTO NIVEL PHD"),1.5,IF(AND(Q129="SI",G127="CUARTO NIVEL MAESTRIA"),1,0)))</f>
        <v/>
      </c>
    </row>
    <row r="130" spans="1:26" s="8" customFormat="1" ht="27.95" customHeight="1" x14ac:dyDescent="0.25">
      <c r="A130" s="56"/>
      <c r="B130" s="59"/>
      <c r="C130" s="59"/>
      <c r="D130" s="59"/>
      <c r="E130" s="59"/>
      <c r="F130" s="59"/>
      <c r="G130" s="59"/>
      <c r="H130" s="59"/>
      <c r="I130" s="59"/>
      <c r="J130" s="44"/>
      <c r="K130" s="43"/>
      <c r="L130" s="13"/>
      <c r="M130" s="13"/>
      <c r="N130" s="50"/>
      <c r="O130" s="10" t="str">
        <f>IF(TRIM(N130)="","",LOOKUP(N130,Datos!$L$8:$L$33,Datos!$J$8:$J$33))</f>
        <v/>
      </c>
      <c r="P130" s="10" t="str">
        <f>IF(TRIM(N130)="","",LOOKUP(N130, Datos!$L$8:$L$33,Datos!$K$8:$K$33))</f>
        <v/>
      </c>
      <c r="Q130" s="14"/>
      <c r="R130" s="15"/>
      <c r="S130" s="15"/>
      <c r="T130" s="16"/>
      <c r="U130" s="16"/>
      <c r="V130" s="62"/>
      <c r="W130" s="65"/>
      <c r="X130" s="69"/>
      <c r="Y130" s="99"/>
      <c r="Z130" s="30" t="str">
        <f>IF(TRIM(M130)="","",IF(AND(Q130="SI", G127="CUARTO NIVEL PHD"),1.5,IF(AND(Q130="SI",G127="CUARTO NIVEL MAESTRIA"),1,0)))</f>
        <v/>
      </c>
    </row>
    <row r="131" spans="1:26" s="8" customFormat="1" ht="27.95" customHeight="1" thickBot="1" x14ac:dyDescent="0.3">
      <c r="A131" s="57"/>
      <c r="B131" s="60"/>
      <c r="C131" s="60"/>
      <c r="D131" s="60"/>
      <c r="E131" s="60"/>
      <c r="F131" s="60"/>
      <c r="G131" s="60"/>
      <c r="H131" s="60"/>
      <c r="I131" s="60"/>
      <c r="J131" s="54"/>
      <c r="K131" s="54"/>
      <c r="L131" s="17"/>
      <c r="M131" s="17"/>
      <c r="N131" s="51"/>
      <c r="O131" s="18" t="str">
        <f>IF(TRIM(N131)="","",LOOKUP(N131,Datos!$L$8:$L$33,Datos!$J$8:$J$33))</f>
        <v/>
      </c>
      <c r="P131" s="18" t="str">
        <f>IF(TRIM(N131)="","",LOOKUP(N131, Datos!$L$8:$L$33,Datos!$K$8:$K$33))</f>
        <v/>
      </c>
      <c r="Q131" s="19"/>
      <c r="R131" s="20"/>
      <c r="S131" s="20"/>
      <c r="T131" s="18"/>
      <c r="U131" s="18"/>
      <c r="V131" s="63"/>
      <c r="W131" s="66"/>
      <c r="X131" s="70"/>
      <c r="Y131" s="100"/>
      <c r="Z131" s="31" t="str">
        <f>IF(TRIM(M131)="","",IF(AND(Q131="SI", G127="CUARTO NIVEL PHD"),1.5,IF(AND(Q131="SI",G127="CUARTO NIVEL MAESTRIA"),1,0)))</f>
        <v/>
      </c>
    </row>
    <row r="132" spans="1:26" s="8" customFormat="1" ht="27.95" customHeight="1" x14ac:dyDescent="0.25">
      <c r="A132" s="55" t="s">
        <v>120</v>
      </c>
      <c r="B132" s="58"/>
      <c r="C132" s="58"/>
      <c r="D132" s="58"/>
      <c r="E132" s="58"/>
      <c r="F132" s="58"/>
      <c r="G132" s="58"/>
      <c r="H132" s="58"/>
      <c r="I132" s="58"/>
      <c r="J132" s="42"/>
      <c r="K132" s="42"/>
      <c r="L132" s="3"/>
      <c r="M132" s="3"/>
      <c r="N132" s="48"/>
      <c r="O132" s="4"/>
      <c r="P132" s="4"/>
      <c r="Q132" s="5"/>
      <c r="R132" s="6"/>
      <c r="S132" s="6"/>
      <c r="T132" s="7"/>
      <c r="U132" s="7"/>
      <c r="V132" s="61">
        <f>SUM(U132:U136)</f>
        <v>0</v>
      </c>
      <c r="W132" s="64"/>
      <c r="X132" s="67"/>
      <c r="Y132" s="98" t="e">
        <f>IF((SUMIF(Z132:Z136,"0",U132:U136)/SUM(U132:U136) &gt;0.5),"NO","SI")</f>
        <v>#DIV/0!</v>
      </c>
      <c r="Z132" s="29" t="str">
        <f>IF(TRIM(M132)="","",IF(AND(Q132="SI", G132="CUARTO NIVEL PHD"),1.5,IF(AND(Q132="SI",G132="CUARTO NIVEL MAESTRIA"),1,0)))</f>
        <v/>
      </c>
    </row>
    <row r="133" spans="1:26" s="8" customFormat="1" ht="27.95" customHeight="1" x14ac:dyDescent="0.25">
      <c r="A133" s="56"/>
      <c r="B133" s="59"/>
      <c r="C133" s="59"/>
      <c r="D133" s="59"/>
      <c r="E133" s="59"/>
      <c r="F133" s="59"/>
      <c r="G133" s="59"/>
      <c r="H133" s="59"/>
      <c r="I133" s="59"/>
      <c r="J133" s="43"/>
      <c r="K133" s="43"/>
      <c r="L133" s="9"/>
      <c r="M133" s="9"/>
      <c r="N133" s="49"/>
      <c r="O133" s="10"/>
      <c r="P133" s="10"/>
      <c r="Q133" s="11"/>
      <c r="R133" s="12"/>
      <c r="S133" s="12"/>
      <c r="T133" s="10"/>
      <c r="U133" s="10"/>
      <c r="V133" s="62"/>
      <c r="W133" s="65"/>
      <c r="X133" s="68"/>
      <c r="Y133" s="99"/>
      <c r="Z133" s="30" t="str">
        <f>IF(TRIM(M133)="","",IF(AND(Q133="SI", G132="CUARTO NIVEL PHD"),1.5,IF(AND(Q133="SI",G132="CUARTO NIVEL MAESTRIA"),1,0)))</f>
        <v/>
      </c>
    </row>
    <row r="134" spans="1:26" s="8" customFormat="1" ht="27.95" customHeight="1" x14ac:dyDescent="0.25">
      <c r="A134" s="56"/>
      <c r="B134" s="59"/>
      <c r="C134" s="59"/>
      <c r="D134" s="59"/>
      <c r="E134" s="59"/>
      <c r="F134" s="59"/>
      <c r="G134" s="59"/>
      <c r="H134" s="59"/>
      <c r="I134" s="59"/>
      <c r="J134" s="43"/>
      <c r="K134" s="43"/>
      <c r="L134" s="13"/>
      <c r="M134" s="13"/>
      <c r="N134" s="50"/>
      <c r="O134" s="10"/>
      <c r="P134" s="10"/>
      <c r="Q134" s="14"/>
      <c r="R134" s="15"/>
      <c r="S134" s="15"/>
      <c r="T134" s="16"/>
      <c r="U134" s="16"/>
      <c r="V134" s="62"/>
      <c r="W134" s="65"/>
      <c r="X134" s="69"/>
      <c r="Y134" s="99"/>
      <c r="Z134" s="30" t="str">
        <f>IF(TRIM(M134)="","",IF(AND(Q134="SI", G132="CUARTO NIVEL PHD"),1.5,IF(AND(Q134="SI",G132="CUARTO NIVEL MAESTRIA"),1,0)))</f>
        <v/>
      </c>
    </row>
    <row r="135" spans="1:26" s="8" customFormat="1" ht="27.95" customHeight="1" x14ac:dyDescent="0.25">
      <c r="A135" s="56"/>
      <c r="B135" s="59"/>
      <c r="C135" s="59"/>
      <c r="D135" s="59"/>
      <c r="E135" s="59"/>
      <c r="F135" s="59"/>
      <c r="G135" s="59"/>
      <c r="H135" s="59"/>
      <c r="I135" s="59"/>
      <c r="J135" s="44"/>
      <c r="K135" s="43"/>
      <c r="L135" s="13"/>
      <c r="M135" s="13"/>
      <c r="N135" s="50"/>
      <c r="O135" s="10" t="str">
        <f>IF(TRIM(N135)="","",LOOKUP(N135,Datos!$L$8:$L$33,Datos!$J$8:$J$33))</f>
        <v/>
      </c>
      <c r="P135" s="10" t="str">
        <f>IF(TRIM(N135)="","",LOOKUP(N135, Datos!$L$8:$L$33,Datos!$K$8:$K$33))</f>
        <v/>
      </c>
      <c r="Q135" s="14"/>
      <c r="R135" s="15"/>
      <c r="S135" s="15"/>
      <c r="T135" s="16"/>
      <c r="U135" s="16"/>
      <c r="V135" s="62"/>
      <c r="W135" s="65"/>
      <c r="X135" s="69"/>
      <c r="Y135" s="99"/>
      <c r="Z135" s="30" t="str">
        <f>IF(TRIM(M135)="","",IF(AND(Q135="SI", G132="CUARTO NIVEL PHD"),1.5,IF(AND(Q135="SI",G132="CUARTO NIVEL MAESTRIA"),1,0)))</f>
        <v/>
      </c>
    </row>
    <row r="136" spans="1:26" s="8" customFormat="1" ht="27.95" customHeight="1" thickBot="1" x14ac:dyDescent="0.3">
      <c r="A136" s="57"/>
      <c r="B136" s="60"/>
      <c r="C136" s="60"/>
      <c r="D136" s="60"/>
      <c r="E136" s="60"/>
      <c r="F136" s="60"/>
      <c r="G136" s="60"/>
      <c r="H136" s="60"/>
      <c r="I136" s="60"/>
      <c r="J136" s="54"/>
      <c r="K136" s="54"/>
      <c r="L136" s="17"/>
      <c r="M136" s="17"/>
      <c r="N136" s="51"/>
      <c r="O136" s="18" t="str">
        <f>IF(TRIM(N136)="","",LOOKUP(N136,Datos!$L$8:$L$33,Datos!$J$8:$J$33))</f>
        <v/>
      </c>
      <c r="P136" s="18" t="str">
        <f>IF(TRIM(N136)="","",LOOKUP(N136, Datos!$L$8:$L$33,Datos!$K$8:$K$33))</f>
        <v/>
      </c>
      <c r="Q136" s="19"/>
      <c r="R136" s="20"/>
      <c r="S136" s="20"/>
      <c r="T136" s="18"/>
      <c r="U136" s="18"/>
      <c r="V136" s="63"/>
      <c r="W136" s="66"/>
      <c r="X136" s="70"/>
      <c r="Y136" s="100"/>
      <c r="Z136" s="31" t="str">
        <f>IF(TRIM(M136)="","",IF(AND(Q136="SI", G132="CUARTO NIVEL PHD"),1.5,IF(AND(Q136="SI",G132="CUARTO NIVEL MAESTRIA"),1,0)))</f>
        <v/>
      </c>
    </row>
    <row r="137" spans="1:26" s="8" customFormat="1" ht="27.95" customHeight="1" x14ac:dyDescent="0.25">
      <c r="A137" s="55" t="s">
        <v>121</v>
      </c>
      <c r="B137" s="58"/>
      <c r="C137" s="58"/>
      <c r="D137" s="58"/>
      <c r="E137" s="58"/>
      <c r="F137" s="58"/>
      <c r="G137" s="58"/>
      <c r="H137" s="58"/>
      <c r="I137" s="58"/>
      <c r="J137" s="42"/>
      <c r="K137" s="42"/>
      <c r="L137" s="3"/>
      <c r="M137" s="3"/>
      <c r="N137" s="48"/>
      <c r="O137" s="4"/>
      <c r="P137" s="4"/>
      <c r="Q137" s="5"/>
      <c r="R137" s="6"/>
      <c r="S137" s="6"/>
      <c r="T137" s="7"/>
      <c r="U137" s="7"/>
      <c r="V137" s="61">
        <f>SUM(U137:U141)</f>
        <v>0</v>
      </c>
      <c r="W137" s="64"/>
      <c r="X137" s="67"/>
      <c r="Y137" s="98" t="e">
        <f>IF((SUMIF(Z137:Z141,"0",U137:U141)/SUM(U137:U141) &gt;0.5),"NO","SI")</f>
        <v>#DIV/0!</v>
      </c>
      <c r="Z137" s="29" t="str">
        <f>IF(TRIM(M137)="","",IF(AND(Q137="SI", G137="CUARTO NIVEL PHD"),1.5,IF(AND(Q137="SI",G137="CUARTO NIVEL MAESTRIA"),1,0)))</f>
        <v/>
      </c>
    </row>
    <row r="138" spans="1:26" s="8" customFormat="1" ht="27.95" customHeight="1" x14ac:dyDescent="0.25">
      <c r="A138" s="56"/>
      <c r="B138" s="59"/>
      <c r="C138" s="59"/>
      <c r="D138" s="59"/>
      <c r="E138" s="59"/>
      <c r="F138" s="59"/>
      <c r="G138" s="59"/>
      <c r="H138" s="59"/>
      <c r="I138" s="59"/>
      <c r="J138" s="43"/>
      <c r="K138" s="43"/>
      <c r="L138" s="9"/>
      <c r="M138" s="9"/>
      <c r="N138" s="49"/>
      <c r="O138" s="10"/>
      <c r="P138" s="10"/>
      <c r="Q138" s="11"/>
      <c r="R138" s="12"/>
      <c r="S138" s="12"/>
      <c r="T138" s="10"/>
      <c r="U138" s="10"/>
      <c r="V138" s="62"/>
      <c r="W138" s="65"/>
      <c r="X138" s="68"/>
      <c r="Y138" s="99"/>
      <c r="Z138" s="30" t="str">
        <f>IF(TRIM(M138)="","",IF(AND(Q138="SI", G137="CUARTO NIVEL PHD"),1.5,IF(AND(Q138="SI",G137="CUARTO NIVEL MAESTRIA"),1,0)))</f>
        <v/>
      </c>
    </row>
    <row r="139" spans="1:26" s="8" customFormat="1" ht="27.95" customHeight="1" x14ac:dyDescent="0.25">
      <c r="A139" s="56"/>
      <c r="B139" s="59"/>
      <c r="C139" s="59"/>
      <c r="D139" s="59"/>
      <c r="E139" s="59"/>
      <c r="F139" s="59"/>
      <c r="G139" s="59"/>
      <c r="H139" s="59"/>
      <c r="I139" s="59"/>
      <c r="J139" s="43"/>
      <c r="K139" s="43"/>
      <c r="L139" s="13"/>
      <c r="M139" s="13"/>
      <c r="N139" s="50"/>
      <c r="O139" s="10"/>
      <c r="P139" s="10"/>
      <c r="Q139" s="14"/>
      <c r="R139" s="15"/>
      <c r="S139" s="15"/>
      <c r="T139" s="16"/>
      <c r="U139" s="16"/>
      <c r="V139" s="62"/>
      <c r="W139" s="65"/>
      <c r="X139" s="69"/>
      <c r="Y139" s="99"/>
      <c r="Z139" s="30" t="str">
        <f>IF(TRIM(M139)="","",IF(AND(Q139="SI", G137="CUARTO NIVEL PHD"),1.5,IF(AND(Q139="SI",G137="CUARTO NIVEL MAESTRIA"),1,0)))</f>
        <v/>
      </c>
    </row>
    <row r="140" spans="1:26" s="8" customFormat="1" ht="27.95" customHeight="1" x14ac:dyDescent="0.25">
      <c r="A140" s="56"/>
      <c r="B140" s="59"/>
      <c r="C140" s="59"/>
      <c r="D140" s="59"/>
      <c r="E140" s="59"/>
      <c r="F140" s="59"/>
      <c r="G140" s="59"/>
      <c r="H140" s="59"/>
      <c r="I140" s="59"/>
      <c r="J140" s="44"/>
      <c r="K140" s="43"/>
      <c r="L140" s="13"/>
      <c r="M140" s="13"/>
      <c r="N140" s="50"/>
      <c r="O140" s="10" t="str">
        <f>IF(TRIM(N140)="","",LOOKUP(N140,Datos!$L$8:$L$33,Datos!$J$8:$J$33))</f>
        <v/>
      </c>
      <c r="P140" s="10" t="str">
        <f>IF(TRIM(N140)="","",LOOKUP(N140, Datos!$L$8:$L$33,Datos!$K$8:$K$33))</f>
        <v/>
      </c>
      <c r="Q140" s="14"/>
      <c r="R140" s="15"/>
      <c r="S140" s="15"/>
      <c r="T140" s="16"/>
      <c r="U140" s="16"/>
      <c r="V140" s="62"/>
      <c r="W140" s="65"/>
      <c r="X140" s="69"/>
      <c r="Y140" s="99"/>
      <c r="Z140" s="30" t="str">
        <f>IF(TRIM(M140)="","",IF(AND(Q140="SI", G137="CUARTO NIVEL PHD"),1.5,IF(AND(Q140="SI",G137="CUARTO NIVEL MAESTRIA"),1,0)))</f>
        <v/>
      </c>
    </row>
    <row r="141" spans="1:26" s="8" customFormat="1" ht="27.95" customHeight="1" thickBot="1" x14ac:dyDescent="0.3">
      <c r="A141" s="57"/>
      <c r="B141" s="60"/>
      <c r="C141" s="60"/>
      <c r="D141" s="60"/>
      <c r="E141" s="60"/>
      <c r="F141" s="60"/>
      <c r="G141" s="60"/>
      <c r="H141" s="60"/>
      <c r="I141" s="60"/>
      <c r="J141" s="54"/>
      <c r="K141" s="54"/>
      <c r="L141" s="17"/>
      <c r="M141" s="17"/>
      <c r="N141" s="51"/>
      <c r="O141" s="18" t="str">
        <f>IF(TRIM(N141)="","",LOOKUP(N141,Datos!$L$8:$L$33,Datos!$J$8:$J$33))</f>
        <v/>
      </c>
      <c r="P141" s="18" t="str">
        <f>IF(TRIM(N141)="","",LOOKUP(N141, Datos!$L$8:$L$33,Datos!$K$8:$K$33))</f>
        <v/>
      </c>
      <c r="Q141" s="19"/>
      <c r="R141" s="20"/>
      <c r="S141" s="20"/>
      <c r="T141" s="18"/>
      <c r="U141" s="18"/>
      <c r="V141" s="63"/>
      <c r="W141" s="66"/>
      <c r="X141" s="70"/>
      <c r="Y141" s="100"/>
      <c r="Z141" s="31" t="str">
        <f>IF(TRIM(M141)="","",IF(AND(Q141="SI", G137="CUARTO NIVEL PHD"),1.5,IF(AND(Q141="SI",G137="CUARTO NIVEL MAESTRIA"),1,0)))</f>
        <v/>
      </c>
    </row>
    <row r="142" spans="1:26" s="8" customFormat="1" ht="27.95" customHeight="1" x14ac:dyDescent="0.25">
      <c r="A142" s="55" t="s">
        <v>122</v>
      </c>
      <c r="B142" s="58"/>
      <c r="C142" s="58"/>
      <c r="D142" s="58"/>
      <c r="E142" s="58"/>
      <c r="F142" s="58"/>
      <c r="G142" s="58"/>
      <c r="H142" s="58"/>
      <c r="I142" s="58"/>
      <c r="J142" s="42"/>
      <c r="K142" s="42"/>
      <c r="L142" s="3"/>
      <c r="M142" s="3"/>
      <c r="N142" s="48"/>
      <c r="O142" s="4"/>
      <c r="P142" s="4"/>
      <c r="Q142" s="5"/>
      <c r="R142" s="6"/>
      <c r="S142" s="6"/>
      <c r="T142" s="7"/>
      <c r="U142" s="7"/>
      <c r="V142" s="61">
        <f>SUM(U142:U146)</f>
        <v>0</v>
      </c>
      <c r="W142" s="64"/>
      <c r="X142" s="67"/>
      <c r="Y142" s="98" t="e">
        <f>IF((SUMIF(Z142:Z146,"0",U142:U146)/SUM(U142:U146) &gt;0.5),"NO","SI")</f>
        <v>#DIV/0!</v>
      </c>
      <c r="Z142" s="29" t="str">
        <f>IF(TRIM(M142)="","",IF(AND(Q142="SI", G142="CUARTO NIVEL PHD"),1.5,IF(AND(Q142="SI",G142="CUARTO NIVEL MAESTRIA"),1,0)))</f>
        <v/>
      </c>
    </row>
    <row r="143" spans="1:26" s="8" customFormat="1" ht="27.95" customHeight="1" x14ac:dyDescent="0.25">
      <c r="A143" s="56"/>
      <c r="B143" s="59"/>
      <c r="C143" s="59"/>
      <c r="D143" s="59"/>
      <c r="E143" s="59"/>
      <c r="F143" s="59"/>
      <c r="G143" s="59"/>
      <c r="H143" s="59"/>
      <c r="I143" s="59"/>
      <c r="J143" s="43"/>
      <c r="K143" s="43"/>
      <c r="L143" s="9"/>
      <c r="M143" s="9"/>
      <c r="N143" s="49"/>
      <c r="O143" s="10"/>
      <c r="P143" s="10"/>
      <c r="Q143" s="11"/>
      <c r="R143" s="12"/>
      <c r="S143" s="12"/>
      <c r="T143" s="10"/>
      <c r="U143" s="10"/>
      <c r="V143" s="62"/>
      <c r="W143" s="65"/>
      <c r="X143" s="68"/>
      <c r="Y143" s="99"/>
      <c r="Z143" s="30" t="str">
        <f>IF(TRIM(M143)="","",IF(AND(Q143="SI", G142="CUARTO NIVEL PHD"),1.5,IF(AND(Q143="SI",G142="CUARTO NIVEL MAESTRIA"),1,0)))</f>
        <v/>
      </c>
    </row>
    <row r="144" spans="1:26" s="8" customFormat="1" ht="27.95" customHeight="1" x14ac:dyDescent="0.25">
      <c r="A144" s="56"/>
      <c r="B144" s="59"/>
      <c r="C144" s="59"/>
      <c r="D144" s="59"/>
      <c r="E144" s="59"/>
      <c r="F144" s="59"/>
      <c r="G144" s="59"/>
      <c r="H144" s="59"/>
      <c r="I144" s="59"/>
      <c r="J144" s="43"/>
      <c r="K144" s="43"/>
      <c r="L144" s="13"/>
      <c r="M144" s="13"/>
      <c r="N144" s="50"/>
      <c r="O144" s="10"/>
      <c r="P144" s="10"/>
      <c r="Q144" s="14"/>
      <c r="R144" s="15"/>
      <c r="S144" s="15"/>
      <c r="T144" s="16"/>
      <c r="U144" s="16"/>
      <c r="V144" s="62"/>
      <c r="W144" s="65"/>
      <c r="X144" s="69"/>
      <c r="Y144" s="99"/>
      <c r="Z144" s="30" t="str">
        <f>IF(TRIM(M144)="","",IF(AND(Q144="SI", G142="CUARTO NIVEL PHD"),1.5,IF(AND(Q144="SI",G142="CUARTO NIVEL MAESTRIA"),1,0)))</f>
        <v/>
      </c>
    </row>
    <row r="145" spans="1:26" s="8" customFormat="1" ht="27.95" customHeight="1" x14ac:dyDescent="0.25">
      <c r="A145" s="56"/>
      <c r="B145" s="59"/>
      <c r="C145" s="59"/>
      <c r="D145" s="59"/>
      <c r="E145" s="59"/>
      <c r="F145" s="59"/>
      <c r="G145" s="59"/>
      <c r="H145" s="59"/>
      <c r="I145" s="59"/>
      <c r="J145" s="44"/>
      <c r="K145" s="43"/>
      <c r="L145" s="13"/>
      <c r="M145" s="13"/>
      <c r="N145" s="50"/>
      <c r="O145" s="10" t="str">
        <f>IF(TRIM(N145)="","",LOOKUP(N145,Datos!$L$8:$L$33,Datos!$J$8:$J$33))</f>
        <v/>
      </c>
      <c r="P145" s="10" t="str">
        <f>IF(TRIM(N145)="","",LOOKUP(N145, Datos!$L$8:$L$33,Datos!$K$8:$K$33))</f>
        <v/>
      </c>
      <c r="Q145" s="14"/>
      <c r="R145" s="15"/>
      <c r="S145" s="15"/>
      <c r="T145" s="16"/>
      <c r="U145" s="16"/>
      <c r="V145" s="62"/>
      <c r="W145" s="65"/>
      <c r="X145" s="69"/>
      <c r="Y145" s="99"/>
      <c r="Z145" s="30" t="str">
        <f>IF(TRIM(M145)="","",IF(AND(Q145="SI", G142="CUARTO NIVEL PHD"),1.5,IF(AND(Q145="SI",G142="CUARTO NIVEL MAESTRIA"),1,0)))</f>
        <v/>
      </c>
    </row>
    <row r="146" spans="1:26" s="8" customFormat="1" ht="27.95" customHeight="1" thickBot="1" x14ac:dyDescent="0.3">
      <c r="A146" s="57"/>
      <c r="B146" s="60"/>
      <c r="C146" s="60"/>
      <c r="D146" s="60"/>
      <c r="E146" s="60"/>
      <c r="F146" s="60"/>
      <c r="G146" s="60"/>
      <c r="H146" s="60"/>
      <c r="I146" s="60"/>
      <c r="J146" s="54"/>
      <c r="K146" s="54"/>
      <c r="L146" s="17"/>
      <c r="M146" s="17"/>
      <c r="N146" s="51"/>
      <c r="O146" s="18" t="str">
        <f>IF(TRIM(N146)="","",LOOKUP(N146,Datos!$L$8:$L$33,Datos!$J$8:$J$33))</f>
        <v/>
      </c>
      <c r="P146" s="18" t="str">
        <f>IF(TRIM(N146)="","",LOOKUP(N146, Datos!$L$8:$L$33,Datos!$K$8:$K$33))</f>
        <v/>
      </c>
      <c r="Q146" s="19"/>
      <c r="R146" s="20"/>
      <c r="S146" s="20"/>
      <c r="T146" s="18"/>
      <c r="U146" s="18"/>
      <c r="V146" s="63"/>
      <c r="W146" s="66"/>
      <c r="X146" s="70"/>
      <c r="Y146" s="100"/>
      <c r="Z146" s="31" t="str">
        <f>IF(TRIM(M146)="","",IF(AND(Q146="SI", G142="CUARTO NIVEL PHD"),1.5,IF(AND(Q146="SI",G142="CUARTO NIVEL MAESTRIA"),1,0)))</f>
        <v/>
      </c>
    </row>
    <row r="147" spans="1:26" s="8" customFormat="1" ht="27.95" customHeight="1" x14ac:dyDescent="0.25">
      <c r="A147" s="55" t="s">
        <v>123</v>
      </c>
      <c r="B147" s="58"/>
      <c r="C147" s="58"/>
      <c r="D147" s="58"/>
      <c r="E147" s="58"/>
      <c r="F147" s="58"/>
      <c r="G147" s="58"/>
      <c r="H147" s="58"/>
      <c r="I147" s="58"/>
      <c r="J147" s="42"/>
      <c r="K147" s="42"/>
      <c r="L147" s="3"/>
      <c r="M147" s="3"/>
      <c r="N147" s="48"/>
      <c r="O147" s="4"/>
      <c r="P147" s="4"/>
      <c r="Q147" s="5"/>
      <c r="R147" s="6"/>
      <c r="S147" s="6"/>
      <c r="T147" s="7"/>
      <c r="U147" s="7"/>
      <c r="V147" s="61">
        <f>SUM(U147:U151)</f>
        <v>0</v>
      </c>
      <c r="W147" s="64"/>
      <c r="X147" s="67"/>
      <c r="Y147" s="98" t="e">
        <f>IF((SUMIF(Z147:Z151,"0",U147:U151)/SUM(U147:U151) &gt;0.5),"NO","SI")</f>
        <v>#DIV/0!</v>
      </c>
      <c r="Z147" s="29" t="str">
        <f>IF(TRIM(M147)="","",IF(AND(Q147="SI", G147="CUARTO NIVEL PHD"),1.5,IF(AND(Q147="SI",G147="CUARTO NIVEL MAESTRIA"),1,0)))</f>
        <v/>
      </c>
    </row>
    <row r="148" spans="1:26" s="8" customFormat="1" ht="27.95" customHeight="1" x14ac:dyDescent="0.25">
      <c r="A148" s="56"/>
      <c r="B148" s="59"/>
      <c r="C148" s="59"/>
      <c r="D148" s="59"/>
      <c r="E148" s="59"/>
      <c r="F148" s="59"/>
      <c r="G148" s="59"/>
      <c r="H148" s="59"/>
      <c r="I148" s="59"/>
      <c r="J148" s="43"/>
      <c r="K148" s="43"/>
      <c r="L148" s="9"/>
      <c r="M148" s="9"/>
      <c r="N148" s="49"/>
      <c r="O148" s="10"/>
      <c r="P148" s="10"/>
      <c r="Q148" s="11"/>
      <c r="R148" s="12"/>
      <c r="S148" s="12"/>
      <c r="T148" s="10"/>
      <c r="U148" s="10"/>
      <c r="V148" s="62"/>
      <c r="W148" s="65"/>
      <c r="X148" s="68"/>
      <c r="Y148" s="99"/>
      <c r="Z148" s="30" t="str">
        <f>IF(TRIM(M148)="","",IF(AND(Q148="SI", G147="CUARTO NIVEL PHD"),1.5,IF(AND(Q148="SI",G147="CUARTO NIVEL MAESTRIA"),1,0)))</f>
        <v/>
      </c>
    </row>
    <row r="149" spans="1:26" s="8" customFormat="1" ht="27.95" customHeight="1" x14ac:dyDescent="0.25">
      <c r="A149" s="56"/>
      <c r="B149" s="59"/>
      <c r="C149" s="59"/>
      <c r="D149" s="59"/>
      <c r="E149" s="59"/>
      <c r="F149" s="59"/>
      <c r="G149" s="59"/>
      <c r="H149" s="59"/>
      <c r="I149" s="59"/>
      <c r="J149" s="43"/>
      <c r="K149" s="43"/>
      <c r="L149" s="13"/>
      <c r="M149" s="13"/>
      <c r="N149" s="50"/>
      <c r="O149" s="10"/>
      <c r="P149" s="10"/>
      <c r="Q149" s="14"/>
      <c r="R149" s="15"/>
      <c r="S149" s="15"/>
      <c r="T149" s="16"/>
      <c r="U149" s="16"/>
      <c r="V149" s="62"/>
      <c r="W149" s="65"/>
      <c r="X149" s="69"/>
      <c r="Y149" s="99"/>
      <c r="Z149" s="30" t="str">
        <f>IF(TRIM(M149)="","",IF(AND(Q149="SI", G147="CUARTO NIVEL PHD"),1.5,IF(AND(Q149="SI",G147="CUARTO NIVEL MAESTRIA"),1,0)))</f>
        <v/>
      </c>
    </row>
    <row r="150" spans="1:26" s="8" customFormat="1" ht="27.95" customHeight="1" x14ac:dyDescent="0.25">
      <c r="A150" s="56"/>
      <c r="B150" s="59"/>
      <c r="C150" s="59"/>
      <c r="D150" s="59"/>
      <c r="E150" s="59"/>
      <c r="F150" s="59"/>
      <c r="G150" s="59"/>
      <c r="H150" s="59"/>
      <c r="I150" s="59"/>
      <c r="J150" s="44"/>
      <c r="K150" s="43"/>
      <c r="L150" s="13"/>
      <c r="M150" s="13"/>
      <c r="N150" s="50"/>
      <c r="O150" s="10" t="str">
        <f>IF(TRIM(N150)="","",LOOKUP(N150,Datos!$L$8:$L$33,Datos!$J$8:$J$33))</f>
        <v/>
      </c>
      <c r="P150" s="10" t="str">
        <f>IF(TRIM(N150)="","",LOOKUP(N150, Datos!$L$8:$L$33,Datos!$K$8:$K$33))</f>
        <v/>
      </c>
      <c r="Q150" s="14"/>
      <c r="R150" s="15"/>
      <c r="S150" s="15"/>
      <c r="T150" s="16"/>
      <c r="U150" s="16"/>
      <c r="V150" s="62"/>
      <c r="W150" s="65"/>
      <c r="X150" s="69"/>
      <c r="Y150" s="99"/>
      <c r="Z150" s="30" t="str">
        <f>IF(TRIM(M150)="","",IF(AND(Q150="SI", G147="CUARTO NIVEL PHD"),1.5,IF(AND(Q150="SI",G147="CUARTO NIVEL MAESTRIA"),1,0)))</f>
        <v/>
      </c>
    </row>
    <row r="151" spans="1:26" s="8" customFormat="1" ht="27.95" customHeight="1" thickBot="1" x14ac:dyDescent="0.3">
      <c r="A151" s="57"/>
      <c r="B151" s="60"/>
      <c r="C151" s="60"/>
      <c r="D151" s="60"/>
      <c r="E151" s="60"/>
      <c r="F151" s="60"/>
      <c r="G151" s="60"/>
      <c r="H151" s="60"/>
      <c r="I151" s="60"/>
      <c r="J151" s="54"/>
      <c r="K151" s="54"/>
      <c r="L151" s="17"/>
      <c r="M151" s="17"/>
      <c r="N151" s="51"/>
      <c r="O151" s="18" t="str">
        <f>IF(TRIM(N151)="","",LOOKUP(N151,Datos!$L$8:$L$33,Datos!$J$8:$J$33))</f>
        <v/>
      </c>
      <c r="P151" s="18" t="str">
        <f>IF(TRIM(N151)="","",LOOKUP(N151, Datos!$L$8:$L$33,Datos!$K$8:$K$33))</f>
        <v/>
      </c>
      <c r="Q151" s="19"/>
      <c r="R151" s="20"/>
      <c r="S151" s="20"/>
      <c r="T151" s="18"/>
      <c r="U151" s="18"/>
      <c r="V151" s="63"/>
      <c r="W151" s="66"/>
      <c r="X151" s="70"/>
      <c r="Y151" s="100"/>
      <c r="Z151" s="31" t="str">
        <f>IF(TRIM(M151)="","",IF(AND(Q151="SI", G147="CUARTO NIVEL PHD"),1.5,IF(AND(Q151="SI",G147="CUARTO NIVEL MAESTRIA"),1,0)))</f>
        <v/>
      </c>
    </row>
    <row r="152" spans="1:26" s="8" customFormat="1" ht="27.95" customHeight="1" x14ac:dyDescent="0.25">
      <c r="A152" s="55" t="s">
        <v>124</v>
      </c>
      <c r="B152" s="58"/>
      <c r="C152" s="58"/>
      <c r="D152" s="58"/>
      <c r="E152" s="58"/>
      <c r="F152" s="58"/>
      <c r="G152" s="58"/>
      <c r="H152" s="58"/>
      <c r="I152" s="58"/>
      <c r="J152" s="42"/>
      <c r="K152" s="42"/>
      <c r="L152" s="3"/>
      <c r="M152" s="3"/>
      <c r="N152" s="48"/>
      <c r="O152" s="4"/>
      <c r="P152" s="4"/>
      <c r="Q152" s="5"/>
      <c r="R152" s="6"/>
      <c r="S152" s="6"/>
      <c r="T152" s="7"/>
      <c r="U152" s="7"/>
      <c r="V152" s="61">
        <f>SUM(U152:U156)</f>
        <v>0</v>
      </c>
      <c r="W152" s="64"/>
      <c r="X152" s="67"/>
      <c r="Y152" s="98" t="e">
        <f>IF((SUMIF(Z152:Z156,"0",U152:U156)/SUM(U152:U156) &gt;0.5),"NO","SI")</f>
        <v>#DIV/0!</v>
      </c>
      <c r="Z152" s="29" t="str">
        <f>IF(TRIM(M152)="","",IF(AND(Q152="SI", G152="CUARTO NIVEL PHD"),1.5,IF(AND(Q152="SI",G152="CUARTO NIVEL MAESTRIA"),1,0)))</f>
        <v/>
      </c>
    </row>
    <row r="153" spans="1:26" s="8" customFormat="1" ht="27.95" customHeight="1" x14ac:dyDescent="0.25">
      <c r="A153" s="56"/>
      <c r="B153" s="59"/>
      <c r="C153" s="59"/>
      <c r="D153" s="59"/>
      <c r="E153" s="59"/>
      <c r="F153" s="59"/>
      <c r="G153" s="59"/>
      <c r="H153" s="59"/>
      <c r="I153" s="59"/>
      <c r="J153" s="43"/>
      <c r="K153" s="43"/>
      <c r="L153" s="9"/>
      <c r="M153" s="9"/>
      <c r="N153" s="49"/>
      <c r="O153" s="10"/>
      <c r="P153" s="10"/>
      <c r="Q153" s="11"/>
      <c r="R153" s="12"/>
      <c r="S153" s="12"/>
      <c r="T153" s="10"/>
      <c r="U153" s="10"/>
      <c r="V153" s="62"/>
      <c r="W153" s="65"/>
      <c r="X153" s="68"/>
      <c r="Y153" s="99"/>
      <c r="Z153" s="30" t="str">
        <f>IF(TRIM(M153)="","",IF(AND(Q153="SI", G152="CUARTO NIVEL PHD"),1.5,IF(AND(Q153="SI",G152="CUARTO NIVEL MAESTRIA"),1,0)))</f>
        <v/>
      </c>
    </row>
    <row r="154" spans="1:26" s="8" customFormat="1" ht="27.95" customHeight="1" x14ac:dyDescent="0.25">
      <c r="A154" s="56"/>
      <c r="B154" s="59"/>
      <c r="C154" s="59"/>
      <c r="D154" s="59"/>
      <c r="E154" s="59"/>
      <c r="F154" s="59"/>
      <c r="G154" s="59"/>
      <c r="H154" s="59"/>
      <c r="I154" s="59"/>
      <c r="J154" s="43"/>
      <c r="K154" s="43"/>
      <c r="L154" s="13"/>
      <c r="M154" s="13"/>
      <c r="N154" s="50"/>
      <c r="O154" s="10"/>
      <c r="P154" s="10"/>
      <c r="Q154" s="14"/>
      <c r="R154" s="15"/>
      <c r="S154" s="15"/>
      <c r="T154" s="16"/>
      <c r="U154" s="16"/>
      <c r="V154" s="62"/>
      <c r="W154" s="65"/>
      <c r="X154" s="69"/>
      <c r="Y154" s="99"/>
      <c r="Z154" s="30" t="str">
        <f>IF(TRIM(M154)="","",IF(AND(Q154="SI", G152="CUARTO NIVEL PHD"),1.5,IF(AND(Q154="SI",G152="CUARTO NIVEL MAESTRIA"),1,0)))</f>
        <v/>
      </c>
    </row>
    <row r="155" spans="1:26" s="8" customFormat="1" ht="27.95" customHeight="1" x14ac:dyDescent="0.25">
      <c r="A155" s="56"/>
      <c r="B155" s="59"/>
      <c r="C155" s="59"/>
      <c r="D155" s="59"/>
      <c r="E155" s="59"/>
      <c r="F155" s="59"/>
      <c r="G155" s="59"/>
      <c r="H155" s="59"/>
      <c r="I155" s="59"/>
      <c r="J155" s="44"/>
      <c r="K155" s="43"/>
      <c r="L155" s="13"/>
      <c r="M155" s="13"/>
      <c r="N155" s="50"/>
      <c r="O155" s="10" t="str">
        <f>IF(TRIM(N155)="","",LOOKUP(N155,Datos!$L$8:$L$33,Datos!$J$8:$J$33))</f>
        <v/>
      </c>
      <c r="P155" s="10" t="str">
        <f>IF(TRIM(N155)="","",LOOKUP(N155, Datos!$L$8:$L$33,Datos!$K$8:$K$33))</f>
        <v/>
      </c>
      <c r="Q155" s="14"/>
      <c r="R155" s="15"/>
      <c r="S155" s="15"/>
      <c r="T155" s="16"/>
      <c r="U155" s="16"/>
      <c r="V155" s="62"/>
      <c r="W155" s="65"/>
      <c r="X155" s="69"/>
      <c r="Y155" s="99"/>
      <c r="Z155" s="30" t="str">
        <f>IF(TRIM(M155)="","",IF(AND(Q155="SI", G152="CUARTO NIVEL PHD"),1.5,IF(AND(Q155="SI",G152="CUARTO NIVEL MAESTRIA"),1,0)))</f>
        <v/>
      </c>
    </row>
    <row r="156" spans="1:26" s="8" customFormat="1" ht="27.95" customHeight="1" thickBot="1" x14ac:dyDescent="0.3">
      <c r="A156" s="57"/>
      <c r="B156" s="60"/>
      <c r="C156" s="60"/>
      <c r="D156" s="60"/>
      <c r="E156" s="60"/>
      <c r="F156" s="60"/>
      <c r="G156" s="60"/>
      <c r="H156" s="60"/>
      <c r="I156" s="60"/>
      <c r="J156" s="54"/>
      <c r="K156" s="54"/>
      <c r="L156" s="17"/>
      <c r="M156" s="17"/>
      <c r="N156" s="51"/>
      <c r="O156" s="18" t="str">
        <f>IF(TRIM(N156)="","",LOOKUP(N156,Datos!$L$8:$L$33,Datos!$J$8:$J$33))</f>
        <v/>
      </c>
      <c r="P156" s="18" t="str">
        <f>IF(TRIM(N156)="","",LOOKUP(N156, Datos!$L$8:$L$33,Datos!$K$8:$K$33))</f>
        <v/>
      </c>
      <c r="Q156" s="19"/>
      <c r="R156" s="20"/>
      <c r="S156" s="20"/>
      <c r="T156" s="18"/>
      <c r="U156" s="18"/>
      <c r="V156" s="63"/>
      <c r="W156" s="66"/>
      <c r="X156" s="70"/>
      <c r="Y156" s="100"/>
      <c r="Z156" s="31" t="str">
        <f>IF(TRIM(M156)="","",IF(AND(Q156="SI", G152="CUARTO NIVEL PHD"),1.5,IF(AND(Q156="SI",G152="CUARTO NIVEL MAESTRIA"),1,0)))</f>
        <v/>
      </c>
    </row>
    <row r="157" spans="1:26" s="8" customFormat="1" ht="27.95" customHeight="1" x14ac:dyDescent="0.25">
      <c r="A157" s="55" t="s">
        <v>125</v>
      </c>
      <c r="B157" s="58"/>
      <c r="C157" s="58"/>
      <c r="D157" s="58"/>
      <c r="E157" s="58"/>
      <c r="F157" s="58"/>
      <c r="G157" s="58"/>
      <c r="H157" s="58"/>
      <c r="I157" s="58"/>
      <c r="J157" s="42"/>
      <c r="K157" s="42"/>
      <c r="L157" s="3"/>
      <c r="M157" s="3"/>
      <c r="N157" s="48"/>
      <c r="O157" s="4"/>
      <c r="P157" s="4"/>
      <c r="Q157" s="5"/>
      <c r="R157" s="6"/>
      <c r="S157" s="6"/>
      <c r="T157" s="7"/>
      <c r="U157" s="7"/>
      <c r="V157" s="61">
        <f>SUM(U157:U161)</f>
        <v>0</v>
      </c>
      <c r="W157" s="64"/>
      <c r="X157" s="67"/>
      <c r="Y157" s="98" t="e">
        <f>IF((SUMIF(Z157:Z161,"0",U157:U161)/SUM(U157:U161) &gt;0.5),"NO","SI")</f>
        <v>#DIV/0!</v>
      </c>
      <c r="Z157" s="29" t="str">
        <f>IF(TRIM(M157)="","",IF(AND(Q157="SI", G157="CUARTO NIVEL PHD"),1.5,IF(AND(Q157="SI",G157="CUARTO NIVEL MAESTRIA"),1,0)))</f>
        <v/>
      </c>
    </row>
    <row r="158" spans="1:26" s="8" customFormat="1" ht="27.95" customHeight="1" x14ac:dyDescent="0.25">
      <c r="A158" s="56"/>
      <c r="B158" s="59"/>
      <c r="C158" s="59"/>
      <c r="D158" s="59"/>
      <c r="E158" s="59"/>
      <c r="F158" s="59"/>
      <c r="G158" s="59"/>
      <c r="H158" s="59"/>
      <c r="I158" s="59"/>
      <c r="J158" s="43"/>
      <c r="K158" s="43"/>
      <c r="L158" s="9"/>
      <c r="M158" s="9"/>
      <c r="N158" s="49"/>
      <c r="O158" s="10"/>
      <c r="P158" s="10"/>
      <c r="Q158" s="11"/>
      <c r="R158" s="12"/>
      <c r="S158" s="12"/>
      <c r="T158" s="10"/>
      <c r="U158" s="10"/>
      <c r="V158" s="62"/>
      <c r="W158" s="65"/>
      <c r="X158" s="68"/>
      <c r="Y158" s="99"/>
      <c r="Z158" s="30" t="str">
        <f>IF(TRIM(M158)="","",IF(AND(Q158="SI", G157="CUARTO NIVEL PHD"),1.5,IF(AND(Q158="SI",G157="CUARTO NIVEL MAESTRIA"),1,0)))</f>
        <v/>
      </c>
    </row>
    <row r="159" spans="1:26" s="8" customFormat="1" ht="27.95" customHeight="1" x14ac:dyDescent="0.25">
      <c r="A159" s="56"/>
      <c r="B159" s="59"/>
      <c r="C159" s="59"/>
      <c r="D159" s="59"/>
      <c r="E159" s="59"/>
      <c r="F159" s="59"/>
      <c r="G159" s="59"/>
      <c r="H159" s="59"/>
      <c r="I159" s="59"/>
      <c r="J159" s="43"/>
      <c r="K159" s="43"/>
      <c r="L159" s="13"/>
      <c r="M159" s="13"/>
      <c r="N159" s="50"/>
      <c r="O159" s="10"/>
      <c r="P159" s="10"/>
      <c r="Q159" s="14"/>
      <c r="R159" s="15"/>
      <c r="S159" s="15"/>
      <c r="T159" s="16"/>
      <c r="U159" s="16"/>
      <c r="V159" s="62"/>
      <c r="W159" s="65"/>
      <c r="X159" s="69"/>
      <c r="Y159" s="99"/>
      <c r="Z159" s="30" t="str">
        <f>IF(TRIM(M159)="","",IF(AND(Q159="SI", G157="CUARTO NIVEL PHD"),1.5,IF(AND(Q159="SI",G157="CUARTO NIVEL MAESTRIA"),1,0)))</f>
        <v/>
      </c>
    </row>
    <row r="160" spans="1:26" s="8" customFormat="1" ht="27.95" customHeight="1" x14ac:dyDescent="0.25">
      <c r="A160" s="56"/>
      <c r="B160" s="59"/>
      <c r="C160" s="59"/>
      <c r="D160" s="59"/>
      <c r="E160" s="59"/>
      <c r="F160" s="59"/>
      <c r="G160" s="59"/>
      <c r="H160" s="59"/>
      <c r="I160" s="59"/>
      <c r="J160" s="44"/>
      <c r="K160" s="43"/>
      <c r="L160" s="13"/>
      <c r="M160" s="13"/>
      <c r="N160" s="50"/>
      <c r="O160" s="10" t="str">
        <f>IF(TRIM(N160)="","",LOOKUP(N160,Datos!$L$8:$L$33,Datos!$J$8:$J$33))</f>
        <v/>
      </c>
      <c r="P160" s="10" t="str">
        <f>IF(TRIM(N160)="","",LOOKUP(N160, Datos!$L$8:$L$33,Datos!$K$8:$K$33))</f>
        <v/>
      </c>
      <c r="Q160" s="14"/>
      <c r="R160" s="15"/>
      <c r="S160" s="15"/>
      <c r="T160" s="16"/>
      <c r="U160" s="16"/>
      <c r="V160" s="62"/>
      <c r="W160" s="65"/>
      <c r="X160" s="69"/>
      <c r="Y160" s="99"/>
      <c r="Z160" s="30" t="str">
        <f>IF(TRIM(M160)="","",IF(AND(Q160="SI", G157="CUARTO NIVEL PHD"),1.5,IF(AND(Q160="SI",G157="CUARTO NIVEL MAESTRIA"),1,0)))</f>
        <v/>
      </c>
    </row>
    <row r="161" spans="1:26" s="8" customFormat="1" ht="27.95" customHeight="1" thickBot="1" x14ac:dyDescent="0.3">
      <c r="A161" s="57"/>
      <c r="B161" s="60"/>
      <c r="C161" s="60"/>
      <c r="D161" s="60"/>
      <c r="E161" s="60"/>
      <c r="F161" s="60"/>
      <c r="G161" s="60"/>
      <c r="H161" s="60"/>
      <c r="I161" s="60"/>
      <c r="J161" s="54"/>
      <c r="K161" s="54"/>
      <c r="L161" s="17"/>
      <c r="M161" s="17"/>
      <c r="N161" s="51"/>
      <c r="O161" s="18" t="str">
        <f>IF(TRIM(N161)="","",LOOKUP(N161,Datos!$L$8:$L$33,Datos!$J$8:$J$33))</f>
        <v/>
      </c>
      <c r="P161" s="18" t="str">
        <f>IF(TRIM(N161)="","",LOOKUP(N161, Datos!$L$8:$L$33,Datos!$K$8:$K$33))</f>
        <v/>
      </c>
      <c r="Q161" s="19"/>
      <c r="R161" s="20"/>
      <c r="S161" s="20"/>
      <c r="T161" s="18"/>
      <c r="U161" s="18"/>
      <c r="V161" s="63"/>
      <c r="W161" s="66"/>
      <c r="X161" s="70"/>
      <c r="Y161" s="100"/>
      <c r="Z161" s="31" t="str">
        <f>IF(TRIM(M161)="","",IF(AND(Q161="SI", G157="CUARTO NIVEL PHD"),1.5,IF(AND(Q161="SI",G157="CUARTO NIVEL MAESTRIA"),1,0)))</f>
        <v/>
      </c>
    </row>
    <row r="162" spans="1:26" s="8" customFormat="1" ht="27.95" customHeight="1" x14ac:dyDescent="0.25">
      <c r="A162" s="55" t="s">
        <v>126</v>
      </c>
      <c r="B162" s="58"/>
      <c r="C162" s="58"/>
      <c r="D162" s="58"/>
      <c r="E162" s="58"/>
      <c r="F162" s="58"/>
      <c r="G162" s="58"/>
      <c r="H162" s="58"/>
      <c r="I162" s="58"/>
      <c r="J162" s="42"/>
      <c r="K162" s="42"/>
      <c r="L162" s="3"/>
      <c r="M162" s="3"/>
      <c r="N162" s="48"/>
      <c r="O162" s="4"/>
      <c r="P162" s="4"/>
      <c r="Q162" s="5"/>
      <c r="R162" s="6"/>
      <c r="S162" s="6"/>
      <c r="T162" s="7"/>
      <c r="U162" s="7"/>
      <c r="V162" s="61">
        <f>SUM(U162:U166)</f>
        <v>0</v>
      </c>
      <c r="W162" s="64"/>
      <c r="X162" s="67"/>
      <c r="Y162" s="98" t="e">
        <f>IF((SUMIF(Z162:Z166,"0",U162:U166)/SUM(U162:U166) &gt;0.5),"NO","SI")</f>
        <v>#DIV/0!</v>
      </c>
      <c r="Z162" s="29" t="str">
        <f>IF(TRIM(M162)="","",IF(AND(Q162="SI", G162="CUARTO NIVEL PHD"),1.5,IF(AND(Q162="SI",G162="CUARTO NIVEL MAESTRIA"),1,0)))</f>
        <v/>
      </c>
    </row>
    <row r="163" spans="1:26" s="8" customFormat="1" ht="27.95" customHeight="1" x14ac:dyDescent="0.25">
      <c r="A163" s="56"/>
      <c r="B163" s="59"/>
      <c r="C163" s="59"/>
      <c r="D163" s="59"/>
      <c r="E163" s="59"/>
      <c r="F163" s="59"/>
      <c r="G163" s="59"/>
      <c r="H163" s="59"/>
      <c r="I163" s="59"/>
      <c r="J163" s="43"/>
      <c r="K163" s="43"/>
      <c r="L163" s="9"/>
      <c r="M163" s="9"/>
      <c r="N163" s="49"/>
      <c r="O163" s="10"/>
      <c r="P163" s="10"/>
      <c r="Q163" s="11"/>
      <c r="R163" s="12"/>
      <c r="S163" s="12"/>
      <c r="T163" s="10"/>
      <c r="U163" s="10"/>
      <c r="V163" s="62"/>
      <c r="W163" s="65"/>
      <c r="X163" s="68"/>
      <c r="Y163" s="99"/>
      <c r="Z163" s="30" t="str">
        <f>IF(TRIM(M163)="","",IF(AND(Q163="SI", G162="CUARTO NIVEL PHD"),1.5,IF(AND(Q163="SI",G162="CUARTO NIVEL MAESTRIA"),1,0)))</f>
        <v/>
      </c>
    </row>
    <row r="164" spans="1:26" s="8" customFormat="1" ht="27.95" customHeight="1" x14ac:dyDescent="0.25">
      <c r="A164" s="56"/>
      <c r="B164" s="59"/>
      <c r="C164" s="59"/>
      <c r="D164" s="59"/>
      <c r="E164" s="59"/>
      <c r="F164" s="59"/>
      <c r="G164" s="59"/>
      <c r="H164" s="59"/>
      <c r="I164" s="59"/>
      <c r="J164" s="43"/>
      <c r="K164" s="43"/>
      <c r="L164" s="13"/>
      <c r="M164" s="13"/>
      <c r="N164" s="50"/>
      <c r="O164" s="10"/>
      <c r="P164" s="10"/>
      <c r="Q164" s="14"/>
      <c r="R164" s="15"/>
      <c r="S164" s="15"/>
      <c r="T164" s="16"/>
      <c r="U164" s="16"/>
      <c r="V164" s="62"/>
      <c r="W164" s="65"/>
      <c r="X164" s="69"/>
      <c r="Y164" s="99"/>
      <c r="Z164" s="30" t="str">
        <f>IF(TRIM(M164)="","",IF(AND(Q164="SI", G162="CUARTO NIVEL PHD"),1.5,IF(AND(Q164="SI",G162="CUARTO NIVEL MAESTRIA"),1,0)))</f>
        <v/>
      </c>
    </row>
    <row r="165" spans="1:26" s="8" customFormat="1" ht="27.95" customHeight="1" x14ac:dyDescent="0.25">
      <c r="A165" s="56"/>
      <c r="B165" s="59"/>
      <c r="C165" s="59"/>
      <c r="D165" s="59"/>
      <c r="E165" s="59"/>
      <c r="F165" s="59"/>
      <c r="G165" s="59"/>
      <c r="H165" s="59"/>
      <c r="I165" s="59"/>
      <c r="J165" s="44"/>
      <c r="K165" s="43"/>
      <c r="L165" s="13"/>
      <c r="M165" s="13"/>
      <c r="N165" s="50"/>
      <c r="O165" s="10" t="str">
        <f>IF(TRIM(N165)="","",LOOKUP(N165,Datos!$L$8:$L$33,Datos!$J$8:$J$33))</f>
        <v/>
      </c>
      <c r="P165" s="10" t="str">
        <f>IF(TRIM(N165)="","",LOOKUP(N165, Datos!$L$8:$L$33,Datos!$K$8:$K$33))</f>
        <v/>
      </c>
      <c r="Q165" s="14"/>
      <c r="R165" s="15"/>
      <c r="S165" s="15"/>
      <c r="T165" s="16"/>
      <c r="U165" s="16"/>
      <c r="V165" s="62"/>
      <c r="W165" s="65"/>
      <c r="X165" s="69"/>
      <c r="Y165" s="99"/>
      <c r="Z165" s="30" t="str">
        <f>IF(TRIM(M165)="","",IF(AND(Q165="SI", G162="CUARTO NIVEL PHD"),1.5,IF(AND(Q165="SI",G162="CUARTO NIVEL MAESTRIA"),1,0)))</f>
        <v/>
      </c>
    </row>
    <row r="166" spans="1:26" s="8" customFormat="1" ht="27.95" customHeight="1" thickBot="1" x14ac:dyDescent="0.3">
      <c r="A166" s="57"/>
      <c r="B166" s="60"/>
      <c r="C166" s="60"/>
      <c r="D166" s="60"/>
      <c r="E166" s="60"/>
      <c r="F166" s="60"/>
      <c r="G166" s="60"/>
      <c r="H166" s="60"/>
      <c r="I166" s="60"/>
      <c r="J166" s="54"/>
      <c r="K166" s="54"/>
      <c r="L166" s="17"/>
      <c r="M166" s="17"/>
      <c r="N166" s="51"/>
      <c r="O166" s="18" t="str">
        <f>IF(TRIM(N166)="","",LOOKUP(N166,Datos!$L$8:$L$33,Datos!$J$8:$J$33))</f>
        <v/>
      </c>
      <c r="P166" s="18" t="str">
        <f>IF(TRIM(N166)="","",LOOKUP(N166, Datos!$L$8:$L$33,Datos!$K$8:$K$33))</f>
        <v/>
      </c>
      <c r="Q166" s="19"/>
      <c r="R166" s="20"/>
      <c r="S166" s="20"/>
      <c r="T166" s="18"/>
      <c r="U166" s="18"/>
      <c r="V166" s="63"/>
      <c r="W166" s="66"/>
      <c r="X166" s="70"/>
      <c r="Y166" s="100"/>
      <c r="Z166" s="31" t="str">
        <f>IF(TRIM(M166)="","",IF(AND(Q166="SI", G162="CUARTO NIVEL PHD"),1.5,IF(AND(Q166="SI",G162="CUARTO NIVEL MAESTRIA"),1,0)))</f>
        <v/>
      </c>
    </row>
    <row r="167" spans="1:26" s="8" customFormat="1" ht="27.95" customHeight="1" x14ac:dyDescent="0.25">
      <c r="A167" s="55" t="s">
        <v>127</v>
      </c>
      <c r="B167" s="58"/>
      <c r="C167" s="58"/>
      <c r="D167" s="58"/>
      <c r="E167" s="58"/>
      <c r="F167" s="58"/>
      <c r="G167" s="58"/>
      <c r="H167" s="58"/>
      <c r="I167" s="58"/>
      <c r="J167" s="42"/>
      <c r="K167" s="42"/>
      <c r="L167" s="3"/>
      <c r="M167" s="3"/>
      <c r="N167" s="48"/>
      <c r="O167" s="4"/>
      <c r="P167" s="4"/>
      <c r="Q167" s="5"/>
      <c r="R167" s="6"/>
      <c r="S167" s="6"/>
      <c r="T167" s="7"/>
      <c r="U167" s="7"/>
      <c r="V167" s="61">
        <f>SUM(U167:U171)</f>
        <v>0</v>
      </c>
      <c r="W167" s="64"/>
      <c r="X167" s="67"/>
      <c r="Y167" s="98" t="e">
        <f>IF((SUMIF(Z167:Z171,"0",U167:U171)/SUM(U167:U171) &gt;0.5),"NO","SI")</f>
        <v>#DIV/0!</v>
      </c>
      <c r="Z167" s="29" t="str">
        <f>IF(TRIM(M167)="","",IF(AND(Q167="SI", G167="CUARTO NIVEL PHD"),1.5,IF(AND(Q167="SI",G167="CUARTO NIVEL MAESTRIA"),1,0)))</f>
        <v/>
      </c>
    </row>
    <row r="168" spans="1:26" s="8" customFormat="1" ht="27.95" customHeight="1" x14ac:dyDescent="0.25">
      <c r="A168" s="56"/>
      <c r="B168" s="59"/>
      <c r="C168" s="59"/>
      <c r="D168" s="59"/>
      <c r="E168" s="59"/>
      <c r="F168" s="59"/>
      <c r="G168" s="59"/>
      <c r="H168" s="59"/>
      <c r="I168" s="59"/>
      <c r="J168" s="43"/>
      <c r="K168" s="43"/>
      <c r="L168" s="9"/>
      <c r="M168" s="9"/>
      <c r="N168" s="49"/>
      <c r="O168" s="10"/>
      <c r="P168" s="10"/>
      <c r="Q168" s="11"/>
      <c r="R168" s="12"/>
      <c r="S168" s="12"/>
      <c r="T168" s="10"/>
      <c r="U168" s="10"/>
      <c r="V168" s="62"/>
      <c r="W168" s="65"/>
      <c r="X168" s="68"/>
      <c r="Y168" s="99"/>
      <c r="Z168" s="30" t="str">
        <f>IF(TRIM(M168)="","",IF(AND(Q168="SI", G167="CUARTO NIVEL PHD"),1.5,IF(AND(Q168="SI",G167="CUARTO NIVEL MAESTRIA"),1,0)))</f>
        <v/>
      </c>
    </row>
    <row r="169" spans="1:26" s="8" customFormat="1" ht="27.95" customHeight="1" x14ac:dyDescent="0.25">
      <c r="A169" s="56"/>
      <c r="B169" s="59"/>
      <c r="C169" s="59"/>
      <c r="D169" s="59"/>
      <c r="E169" s="59"/>
      <c r="F169" s="59"/>
      <c r="G169" s="59"/>
      <c r="H169" s="59"/>
      <c r="I169" s="59"/>
      <c r="J169" s="43"/>
      <c r="K169" s="43"/>
      <c r="L169" s="13"/>
      <c r="M169" s="13"/>
      <c r="N169" s="50"/>
      <c r="O169" s="10"/>
      <c r="P169" s="10"/>
      <c r="Q169" s="14"/>
      <c r="R169" s="15"/>
      <c r="S169" s="15"/>
      <c r="T169" s="16"/>
      <c r="U169" s="16"/>
      <c r="V169" s="62"/>
      <c r="W169" s="65"/>
      <c r="X169" s="69"/>
      <c r="Y169" s="99"/>
      <c r="Z169" s="30" t="str">
        <f>IF(TRIM(M169)="","",IF(AND(Q169="SI", G167="CUARTO NIVEL PHD"),1.5,IF(AND(Q169="SI",G167="CUARTO NIVEL MAESTRIA"),1,0)))</f>
        <v/>
      </c>
    </row>
    <row r="170" spans="1:26" s="8" customFormat="1" ht="27.95" customHeight="1" x14ac:dyDescent="0.25">
      <c r="A170" s="56"/>
      <c r="B170" s="59"/>
      <c r="C170" s="59"/>
      <c r="D170" s="59"/>
      <c r="E170" s="59"/>
      <c r="F170" s="59"/>
      <c r="G170" s="59"/>
      <c r="H170" s="59"/>
      <c r="I170" s="59"/>
      <c r="J170" s="44"/>
      <c r="K170" s="43"/>
      <c r="L170" s="13"/>
      <c r="M170" s="13"/>
      <c r="N170" s="50"/>
      <c r="O170" s="10" t="str">
        <f>IF(TRIM(N170)="","",LOOKUP(N170,Datos!$L$8:$L$33,Datos!$J$8:$J$33))</f>
        <v/>
      </c>
      <c r="P170" s="10" t="str">
        <f>IF(TRIM(N170)="","",LOOKUP(N170, Datos!$L$8:$L$33,Datos!$K$8:$K$33))</f>
        <v/>
      </c>
      <c r="Q170" s="14"/>
      <c r="R170" s="15"/>
      <c r="S170" s="15"/>
      <c r="T170" s="16"/>
      <c r="U170" s="16"/>
      <c r="V170" s="62"/>
      <c r="W170" s="65"/>
      <c r="X170" s="69"/>
      <c r="Y170" s="99"/>
      <c r="Z170" s="30" t="str">
        <f>IF(TRIM(M170)="","",IF(AND(Q170="SI", G167="CUARTO NIVEL PHD"),1.5,IF(AND(Q170="SI",G167="CUARTO NIVEL MAESTRIA"),1,0)))</f>
        <v/>
      </c>
    </row>
    <row r="171" spans="1:26" s="8" customFormat="1" ht="27.95" customHeight="1" thickBot="1" x14ac:dyDescent="0.3">
      <c r="A171" s="57"/>
      <c r="B171" s="60"/>
      <c r="C171" s="60"/>
      <c r="D171" s="60"/>
      <c r="E171" s="60"/>
      <c r="F171" s="60"/>
      <c r="G171" s="60"/>
      <c r="H171" s="60"/>
      <c r="I171" s="60"/>
      <c r="J171" s="54"/>
      <c r="K171" s="54"/>
      <c r="L171" s="17"/>
      <c r="M171" s="17"/>
      <c r="N171" s="51"/>
      <c r="O171" s="18" t="str">
        <f>IF(TRIM(N171)="","",LOOKUP(N171,Datos!$L$8:$L$33,Datos!$J$8:$J$33))</f>
        <v/>
      </c>
      <c r="P171" s="18" t="str">
        <f>IF(TRIM(N171)="","",LOOKUP(N171, Datos!$L$8:$L$33,Datos!$K$8:$K$33))</f>
        <v/>
      </c>
      <c r="Q171" s="19"/>
      <c r="R171" s="20"/>
      <c r="S171" s="20"/>
      <c r="T171" s="18"/>
      <c r="U171" s="18"/>
      <c r="V171" s="63"/>
      <c r="W171" s="66"/>
      <c r="X171" s="70"/>
      <c r="Y171" s="100"/>
      <c r="Z171" s="31" t="str">
        <f>IF(TRIM(M171)="","",IF(AND(Q171="SI", G167="CUARTO NIVEL PHD"),1.5,IF(AND(Q171="SI",G167="CUARTO NIVEL MAESTRIA"),1,0)))</f>
        <v/>
      </c>
    </row>
    <row r="172" spans="1:26" s="8" customFormat="1" ht="27.95" customHeight="1" x14ac:dyDescent="0.25">
      <c r="A172" s="55" t="s">
        <v>128</v>
      </c>
      <c r="B172" s="58"/>
      <c r="C172" s="58"/>
      <c r="D172" s="58"/>
      <c r="E172" s="58"/>
      <c r="F172" s="58"/>
      <c r="G172" s="58"/>
      <c r="H172" s="58"/>
      <c r="I172" s="58"/>
      <c r="J172" s="42"/>
      <c r="K172" s="42"/>
      <c r="L172" s="3"/>
      <c r="M172" s="3"/>
      <c r="N172" s="48"/>
      <c r="O172" s="4"/>
      <c r="P172" s="4"/>
      <c r="Q172" s="5"/>
      <c r="R172" s="6"/>
      <c r="S172" s="6"/>
      <c r="T172" s="7"/>
      <c r="U172" s="7"/>
      <c r="V172" s="61">
        <f>SUM(U172:U176)</f>
        <v>0</v>
      </c>
      <c r="W172" s="64"/>
      <c r="X172" s="67"/>
      <c r="Y172" s="98" t="e">
        <f>IF((SUMIF(Z172:Z176,"0",U172:U176)/SUM(U172:U176) &gt;0.5),"NO","SI")</f>
        <v>#DIV/0!</v>
      </c>
      <c r="Z172" s="29" t="str">
        <f>IF(TRIM(M172)="","",IF(AND(Q172="SI", G172="CUARTO NIVEL PHD"),1.5,IF(AND(Q172="SI",G172="CUARTO NIVEL MAESTRIA"),1,0)))</f>
        <v/>
      </c>
    </row>
    <row r="173" spans="1:26" s="8" customFormat="1" ht="27.95" customHeight="1" x14ac:dyDescent="0.25">
      <c r="A173" s="56"/>
      <c r="B173" s="59"/>
      <c r="C173" s="59"/>
      <c r="D173" s="59"/>
      <c r="E173" s="59"/>
      <c r="F173" s="59"/>
      <c r="G173" s="59"/>
      <c r="H173" s="59"/>
      <c r="I173" s="59"/>
      <c r="J173" s="43"/>
      <c r="K173" s="43"/>
      <c r="L173" s="9"/>
      <c r="M173" s="9"/>
      <c r="N173" s="49"/>
      <c r="O173" s="10"/>
      <c r="P173" s="10"/>
      <c r="Q173" s="11"/>
      <c r="R173" s="12"/>
      <c r="S173" s="12"/>
      <c r="T173" s="10"/>
      <c r="U173" s="10"/>
      <c r="V173" s="62"/>
      <c r="W173" s="65"/>
      <c r="X173" s="68"/>
      <c r="Y173" s="99"/>
      <c r="Z173" s="30" t="str">
        <f>IF(TRIM(M173)="","",IF(AND(Q173="SI", G172="CUARTO NIVEL PHD"),1.5,IF(AND(Q173="SI",G172="CUARTO NIVEL MAESTRIA"),1,0)))</f>
        <v/>
      </c>
    </row>
    <row r="174" spans="1:26" s="8" customFormat="1" ht="27.95" customHeight="1" x14ac:dyDescent="0.25">
      <c r="A174" s="56"/>
      <c r="B174" s="59"/>
      <c r="C174" s="59"/>
      <c r="D174" s="59"/>
      <c r="E174" s="59"/>
      <c r="F174" s="59"/>
      <c r="G174" s="59"/>
      <c r="H174" s="59"/>
      <c r="I174" s="59"/>
      <c r="J174" s="43"/>
      <c r="K174" s="43"/>
      <c r="L174" s="13"/>
      <c r="M174" s="13"/>
      <c r="N174" s="50"/>
      <c r="O174" s="10"/>
      <c r="P174" s="10"/>
      <c r="Q174" s="14"/>
      <c r="R174" s="15"/>
      <c r="S174" s="15"/>
      <c r="T174" s="16"/>
      <c r="U174" s="16"/>
      <c r="V174" s="62"/>
      <c r="W174" s="65"/>
      <c r="X174" s="69"/>
      <c r="Y174" s="99"/>
      <c r="Z174" s="30" t="str">
        <f>IF(TRIM(M174)="","",IF(AND(Q174="SI", G172="CUARTO NIVEL PHD"),1.5,IF(AND(Q174="SI",G172="CUARTO NIVEL MAESTRIA"),1,0)))</f>
        <v/>
      </c>
    </row>
    <row r="175" spans="1:26" s="8" customFormat="1" ht="27.95" customHeight="1" x14ac:dyDescent="0.25">
      <c r="A175" s="56"/>
      <c r="B175" s="59"/>
      <c r="C175" s="59"/>
      <c r="D175" s="59"/>
      <c r="E175" s="59"/>
      <c r="F175" s="59"/>
      <c r="G175" s="59"/>
      <c r="H175" s="59"/>
      <c r="I175" s="59"/>
      <c r="J175" s="44"/>
      <c r="K175" s="43"/>
      <c r="L175" s="13"/>
      <c r="M175" s="13"/>
      <c r="N175" s="50"/>
      <c r="O175" s="10" t="str">
        <f>IF(TRIM(N175)="","",LOOKUP(N175,Datos!$L$8:$L$33,Datos!$J$8:$J$33))</f>
        <v/>
      </c>
      <c r="P175" s="10" t="str">
        <f>IF(TRIM(N175)="","",LOOKUP(N175, Datos!$L$8:$L$33,Datos!$K$8:$K$33))</f>
        <v/>
      </c>
      <c r="Q175" s="14"/>
      <c r="R175" s="15"/>
      <c r="S175" s="15"/>
      <c r="T175" s="16"/>
      <c r="U175" s="16"/>
      <c r="V175" s="62"/>
      <c r="W175" s="65"/>
      <c r="X175" s="69"/>
      <c r="Y175" s="99"/>
      <c r="Z175" s="30" t="str">
        <f>IF(TRIM(M175)="","",IF(AND(Q175="SI", G172="CUARTO NIVEL PHD"),1.5,IF(AND(Q175="SI",G172="CUARTO NIVEL MAESTRIA"),1,0)))</f>
        <v/>
      </c>
    </row>
    <row r="176" spans="1:26" s="8" customFormat="1" ht="27.95" customHeight="1" thickBot="1" x14ac:dyDescent="0.3">
      <c r="A176" s="57"/>
      <c r="B176" s="60"/>
      <c r="C176" s="60"/>
      <c r="D176" s="60"/>
      <c r="E176" s="60"/>
      <c r="F176" s="60"/>
      <c r="G176" s="60"/>
      <c r="H176" s="60"/>
      <c r="I176" s="60"/>
      <c r="J176" s="54"/>
      <c r="K176" s="54"/>
      <c r="L176" s="17"/>
      <c r="M176" s="17"/>
      <c r="N176" s="51"/>
      <c r="O176" s="18" t="str">
        <f>IF(TRIM(N176)="","",LOOKUP(N176,Datos!$L$8:$L$33,Datos!$J$8:$J$33))</f>
        <v/>
      </c>
      <c r="P176" s="18" t="str">
        <f>IF(TRIM(N176)="","",LOOKUP(N176, Datos!$L$8:$L$33,Datos!$K$8:$K$33))</f>
        <v/>
      </c>
      <c r="Q176" s="19"/>
      <c r="R176" s="20"/>
      <c r="S176" s="20"/>
      <c r="T176" s="18"/>
      <c r="U176" s="18"/>
      <c r="V176" s="63"/>
      <c r="W176" s="66"/>
      <c r="X176" s="70"/>
      <c r="Y176" s="100"/>
      <c r="Z176" s="31" t="str">
        <f>IF(TRIM(M176)="","",IF(AND(Q176="SI", G172="CUARTO NIVEL PHD"),1.5,IF(AND(Q176="SI",G172="CUARTO NIVEL MAESTRIA"),1,0)))</f>
        <v/>
      </c>
    </row>
    <row r="177" spans="1:26" s="8" customFormat="1" ht="27.95" customHeight="1" x14ac:dyDescent="0.25">
      <c r="A177" s="55" t="s">
        <v>129</v>
      </c>
      <c r="B177" s="58"/>
      <c r="C177" s="58"/>
      <c r="D177" s="58"/>
      <c r="E177" s="58"/>
      <c r="F177" s="58"/>
      <c r="G177" s="58"/>
      <c r="H177" s="58"/>
      <c r="I177" s="58"/>
      <c r="J177" s="42"/>
      <c r="K177" s="42"/>
      <c r="L177" s="3"/>
      <c r="M177" s="3"/>
      <c r="N177" s="48"/>
      <c r="O177" s="4"/>
      <c r="P177" s="4"/>
      <c r="Q177" s="5"/>
      <c r="R177" s="6"/>
      <c r="S177" s="6"/>
      <c r="T177" s="7"/>
      <c r="U177" s="7"/>
      <c r="V177" s="61">
        <f>SUM(U177:U181)</f>
        <v>0</v>
      </c>
      <c r="W177" s="64"/>
      <c r="X177" s="67"/>
      <c r="Y177" s="98" t="e">
        <f>IF((SUMIF(Z177:Z181,"0",U177:U181)/SUM(U177:U181) &gt;0.5),"NO","SI")</f>
        <v>#DIV/0!</v>
      </c>
      <c r="Z177" s="29" t="str">
        <f>IF(TRIM(M177)="","",IF(AND(Q177="SI", G177="CUARTO NIVEL PHD"),1.5,IF(AND(Q177="SI",G177="CUARTO NIVEL MAESTRIA"),1,0)))</f>
        <v/>
      </c>
    </row>
    <row r="178" spans="1:26" s="8" customFormat="1" ht="27.95" customHeight="1" x14ac:dyDescent="0.25">
      <c r="A178" s="56"/>
      <c r="B178" s="59"/>
      <c r="C178" s="59"/>
      <c r="D178" s="59"/>
      <c r="E178" s="59"/>
      <c r="F178" s="59"/>
      <c r="G178" s="59"/>
      <c r="H178" s="59"/>
      <c r="I178" s="59"/>
      <c r="J178" s="43"/>
      <c r="K178" s="43"/>
      <c r="L178" s="9"/>
      <c r="M178" s="9"/>
      <c r="N178" s="49"/>
      <c r="O178" s="10"/>
      <c r="P178" s="10"/>
      <c r="Q178" s="11"/>
      <c r="R178" s="12"/>
      <c r="S178" s="12"/>
      <c r="T178" s="10"/>
      <c r="U178" s="10"/>
      <c r="V178" s="62"/>
      <c r="W178" s="65"/>
      <c r="X178" s="68"/>
      <c r="Y178" s="99"/>
      <c r="Z178" s="30" t="str">
        <f>IF(TRIM(M178)="","",IF(AND(Q178="SI", G177="CUARTO NIVEL PHD"),1.5,IF(AND(Q178="SI",G177="CUARTO NIVEL MAESTRIA"),1,0)))</f>
        <v/>
      </c>
    </row>
    <row r="179" spans="1:26" s="8" customFormat="1" ht="27.95" customHeight="1" x14ac:dyDescent="0.25">
      <c r="A179" s="56"/>
      <c r="B179" s="59"/>
      <c r="C179" s="59"/>
      <c r="D179" s="59"/>
      <c r="E179" s="59"/>
      <c r="F179" s="59"/>
      <c r="G179" s="59"/>
      <c r="H179" s="59"/>
      <c r="I179" s="59"/>
      <c r="J179" s="43"/>
      <c r="K179" s="43"/>
      <c r="L179" s="13"/>
      <c r="M179" s="13"/>
      <c r="N179" s="50"/>
      <c r="O179" s="10"/>
      <c r="P179" s="10"/>
      <c r="Q179" s="14"/>
      <c r="R179" s="15"/>
      <c r="S179" s="15"/>
      <c r="T179" s="16"/>
      <c r="U179" s="16"/>
      <c r="V179" s="62"/>
      <c r="W179" s="65"/>
      <c r="X179" s="69"/>
      <c r="Y179" s="99"/>
      <c r="Z179" s="30" t="str">
        <f>IF(TRIM(M179)="","",IF(AND(Q179="SI", G177="CUARTO NIVEL PHD"),1.5,IF(AND(Q179="SI",G177="CUARTO NIVEL MAESTRIA"),1,0)))</f>
        <v/>
      </c>
    </row>
    <row r="180" spans="1:26" s="8" customFormat="1" ht="27.95" customHeight="1" x14ac:dyDescent="0.25">
      <c r="A180" s="56"/>
      <c r="B180" s="59"/>
      <c r="C180" s="59"/>
      <c r="D180" s="59"/>
      <c r="E180" s="59"/>
      <c r="F180" s="59"/>
      <c r="G180" s="59"/>
      <c r="H180" s="59"/>
      <c r="I180" s="59"/>
      <c r="J180" s="44"/>
      <c r="K180" s="43"/>
      <c r="L180" s="13"/>
      <c r="M180" s="13"/>
      <c r="N180" s="50"/>
      <c r="O180" s="10" t="str">
        <f>IF(TRIM(N180)="","",LOOKUP(N180,Datos!$L$8:$L$33,Datos!$J$8:$J$33))</f>
        <v/>
      </c>
      <c r="P180" s="10" t="str">
        <f>IF(TRIM(N180)="","",LOOKUP(N180, Datos!$L$8:$L$33,Datos!$K$8:$K$33))</f>
        <v/>
      </c>
      <c r="Q180" s="14"/>
      <c r="R180" s="15"/>
      <c r="S180" s="15"/>
      <c r="T180" s="16"/>
      <c r="U180" s="16"/>
      <c r="V180" s="62"/>
      <c r="W180" s="65"/>
      <c r="X180" s="69"/>
      <c r="Y180" s="99"/>
      <c r="Z180" s="30" t="str">
        <f>IF(TRIM(M180)="","",IF(AND(Q180="SI", G177="CUARTO NIVEL PHD"),1.5,IF(AND(Q180="SI",G177="CUARTO NIVEL MAESTRIA"),1,0)))</f>
        <v/>
      </c>
    </row>
    <row r="181" spans="1:26" s="8" customFormat="1" ht="27.95" customHeight="1" thickBot="1" x14ac:dyDescent="0.3">
      <c r="A181" s="57"/>
      <c r="B181" s="60"/>
      <c r="C181" s="60"/>
      <c r="D181" s="60"/>
      <c r="E181" s="60"/>
      <c r="F181" s="60"/>
      <c r="G181" s="60"/>
      <c r="H181" s="60"/>
      <c r="I181" s="60"/>
      <c r="J181" s="54"/>
      <c r="K181" s="54"/>
      <c r="L181" s="17"/>
      <c r="M181" s="17"/>
      <c r="N181" s="51"/>
      <c r="O181" s="18" t="str">
        <f>IF(TRIM(N181)="","",LOOKUP(N181,Datos!$L$8:$L$33,Datos!$J$8:$J$33))</f>
        <v/>
      </c>
      <c r="P181" s="18" t="str">
        <f>IF(TRIM(N181)="","",LOOKUP(N181, Datos!$L$8:$L$33,Datos!$K$8:$K$33))</f>
        <v/>
      </c>
      <c r="Q181" s="19"/>
      <c r="R181" s="20"/>
      <c r="S181" s="20"/>
      <c r="T181" s="18"/>
      <c r="U181" s="18"/>
      <c r="V181" s="63"/>
      <c r="W181" s="66"/>
      <c r="X181" s="70"/>
      <c r="Y181" s="100"/>
      <c r="Z181" s="31" t="str">
        <f>IF(TRIM(M181)="","",IF(AND(Q181="SI", G177="CUARTO NIVEL PHD"),1.5,IF(AND(Q181="SI",G177="CUARTO NIVEL MAESTRIA"),1,0)))</f>
        <v/>
      </c>
    </row>
    <row r="182" spans="1:26" s="8" customFormat="1" ht="27.95" customHeight="1" x14ac:dyDescent="0.25">
      <c r="A182" s="55" t="s">
        <v>130</v>
      </c>
      <c r="B182" s="58"/>
      <c r="C182" s="58"/>
      <c r="D182" s="58"/>
      <c r="E182" s="58"/>
      <c r="F182" s="58"/>
      <c r="G182" s="58"/>
      <c r="H182" s="58"/>
      <c r="I182" s="58"/>
      <c r="J182" s="42"/>
      <c r="K182" s="42"/>
      <c r="L182" s="3"/>
      <c r="M182" s="3"/>
      <c r="N182" s="48"/>
      <c r="O182" s="4"/>
      <c r="P182" s="4"/>
      <c r="Q182" s="5"/>
      <c r="R182" s="6"/>
      <c r="S182" s="6"/>
      <c r="T182" s="7"/>
      <c r="U182" s="7"/>
      <c r="V182" s="61">
        <f>SUM(U182:U186)</f>
        <v>0</v>
      </c>
      <c r="W182" s="64"/>
      <c r="X182" s="67"/>
      <c r="Y182" s="98" t="e">
        <f>IF((SUMIF(Z182:Z186,"0",U182:U186)/SUM(U182:U186) &gt;0.5),"NO","SI")</f>
        <v>#DIV/0!</v>
      </c>
      <c r="Z182" s="29" t="str">
        <f>IF(TRIM(M182)="","",IF(AND(Q182="SI", G182="CUARTO NIVEL PHD"),1.5,IF(AND(Q182="SI",G182="CUARTO NIVEL MAESTRIA"),1,0)))</f>
        <v/>
      </c>
    </row>
    <row r="183" spans="1:26" s="8" customFormat="1" ht="27.95" customHeight="1" x14ac:dyDescent="0.25">
      <c r="A183" s="56"/>
      <c r="B183" s="59"/>
      <c r="C183" s="59"/>
      <c r="D183" s="59"/>
      <c r="E183" s="59"/>
      <c r="F183" s="59"/>
      <c r="G183" s="59"/>
      <c r="H183" s="59"/>
      <c r="I183" s="59"/>
      <c r="J183" s="43"/>
      <c r="K183" s="43"/>
      <c r="L183" s="9"/>
      <c r="M183" s="9"/>
      <c r="N183" s="49"/>
      <c r="O183" s="10"/>
      <c r="P183" s="10"/>
      <c r="Q183" s="11"/>
      <c r="R183" s="12"/>
      <c r="S183" s="12"/>
      <c r="T183" s="10"/>
      <c r="U183" s="10"/>
      <c r="V183" s="62"/>
      <c r="W183" s="65"/>
      <c r="X183" s="68"/>
      <c r="Y183" s="99"/>
      <c r="Z183" s="30" t="str">
        <f>IF(TRIM(M183)="","",IF(AND(Q183="SI", G182="CUARTO NIVEL PHD"),1.5,IF(AND(Q183="SI",G182="CUARTO NIVEL MAESTRIA"),1,0)))</f>
        <v/>
      </c>
    </row>
    <row r="184" spans="1:26" s="8" customFormat="1" ht="27.95" customHeight="1" x14ac:dyDescent="0.25">
      <c r="A184" s="56"/>
      <c r="B184" s="59"/>
      <c r="C184" s="59"/>
      <c r="D184" s="59"/>
      <c r="E184" s="59"/>
      <c r="F184" s="59"/>
      <c r="G184" s="59"/>
      <c r="H184" s="59"/>
      <c r="I184" s="59"/>
      <c r="J184" s="43"/>
      <c r="K184" s="43"/>
      <c r="L184" s="13"/>
      <c r="M184" s="13"/>
      <c r="N184" s="50"/>
      <c r="O184" s="10"/>
      <c r="P184" s="10"/>
      <c r="Q184" s="14"/>
      <c r="R184" s="15"/>
      <c r="S184" s="15"/>
      <c r="T184" s="16"/>
      <c r="U184" s="16"/>
      <c r="V184" s="62"/>
      <c r="W184" s="65"/>
      <c r="X184" s="69"/>
      <c r="Y184" s="99"/>
      <c r="Z184" s="30" t="str">
        <f>IF(TRIM(M184)="","",IF(AND(Q184="SI", G182="CUARTO NIVEL PHD"),1.5,IF(AND(Q184="SI",G182="CUARTO NIVEL MAESTRIA"),1,0)))</f>
        <v/>
      </c>
    </row>
    <row r="185" spans="1:26" s="8" customFormat="1" ht="27.95" customHeight="1" x14ac:dyDescent="0.25">
      <c r="A185" s="56"/>
      <c r="B185" s="59"/>
      <c r="C185" s="59"/>
      <c r="D185" s="59"/>
      <c r="E185" s="59"/>
      <c r="F185" s="59"/>
      <c r="G185" s="59"/>
      <c r="H185" s="59"/>
      <c r="I185" s="59"/>
      <c r="J185" s="44"/>
      <c r="K185" s="43"/>
      <c r="L185" s="13"/>
      <c r="M185" s="13"/>
      <c r="N185" s="50"/>
      <c r="O185" s="10" t="str">
        <f>IF(TRIM(N185)="","",LOOKUP(N185,Datos!$L$8:$L$33,Datos!$J$8:$J$33))</f>
        <v/>
      </c>
      <c r="P185" s="10" t="str">
        <f>IF(TRIM(N185)="","",LOOKUP(N185, Datos!$L$8:$L$33,Datos!$K$8:$K$33))</f>
        <v/>
      </c>
      <c r="Q185" s="14"/>
      <c r="R185" s="15"/>
      <c r="S185" s="15"/>
      <c r="T185" s="16"/>
      <c r="U185" s="16"/>
      <c r="V185" s="62"/>
      <c r="W185" s="65"/>
      <c r="X185" s="69"/>
      <c r="Y185" s="99"/>
      <c r="Z185" s="30" t="str">
        <f>IF(TRIM(M185)="","",IF(AND(Q185="SI", G182="CUARTO NIVEL PHD"),1.5,IF(AND(Q185="SI",G182="CUARTO NIVEL MAESTRIA"),1,0)))</f>
        <v/>
      </c>
    </row>
    <row r="186" spans="1:26" s="8" customFormat="1" ht="27.95" customHeight="1" thickBot="1" x14ac:dyDescent="0.3">
      <c r="A186" s="57"/>
      <c r="B186" s="60"/>
      <c r="C186" s="60"/>
      <c r="D186" s="60"/>
      <c r="E186" s="60"/>
      <c r="F186" s="60"/>
      <c r="G186" s="60"/>
      <c r="H186" s="60"/>
      <c r="I186" s="60"/>
      <c r="J186" s="54"/>
      <c r="K186" s="54"/>
      <c r="L186" s="17"/>
      <c r="M186" s="17"/>
      <c r="N186" s="51"/>
      <c r="O186" s="18" t="str">
        <f>IF(TRIM(N186)="","",LOOKUP(N186,Datos!$L$8:$L$33,Datos!$J$8:$J$33))</f>
        <v/>
      </c>
      <c r="P186" s="18" t="str">
        <f>IF(TRIM(N186)="","",LOOKUP(N186, Datos!$L$8:$L$33,Datos!$K$8:$K$33))</f>
        <v/>
      </c>
      <c r="Q186" s="19"/>
      <c r="R186" s="20"/>
      <c r="S186" s="20"/>
      <c r="T186" s="18"/>
      <c r="U186" s="18"/>
      <c r="V186" s="63"/>
      <c r="W186" s="66"/>
      <c r="X186" s="70"/>
      <c r="Y186" s="100"/>
      <c r="Z186" s="31" t="str">
        <f>IF(TRIM(M186)="","",IF(AND(Q186="SI", G182="CUARTO NIVEL PHD"),1.5,IF(AND(Q186="SI",G182="CUARTO NIVEL MAESTRIA"),1,0)))</f>
        <v/>
      </c>
    </row>
    <row r="187" spans="1:26" s="8" customFormat="1" ht="27.95" customHeight="1" x14ac:dyDescent="0.25">
      <c r="A187" s="55" t="s">
        <v>131</v>
      </c>
      <c r="B187" s="58"/>
      <c r="C187" s="58"/>
      <c r="D187" s="58"/>
      <c r="E187" s="58"/>
      <c r="F187" s="58"/>
      <c r="G187" s="58"/>
      <c r="H187" s="58"/>
      <c r="I187" s="58"/>
      <c r="J187" s="42"/>
      <c r="K187" s="42"/>
      <c r="L187" s="3"/>
      <c r="M187" s="3"/>
      <c r="N187" s="48"/>
      <c r="O187" s="4"/>
      <c r="P187" s="4"/>
      <c r="Q187" s="5"/>
      <c r="R187" s="6"/>
      <c r="S187" s="6"/>
      <c r="T187" s="7"/>
      <c r="U187" s="7"/>
      <c r="V187" s="61">
        <f>SUM(U187:U191)</f>
        <v>0</v>
      </c>
      <c r="W187" s="64"/>
      <c r="X187" s="67"/>
      <c r="Y187" s="98" t="e">
        <f>IF((SUMIF(Z187:Z191,"0",U187:U191)/SUM(U187:U191) &gt;0.5),"NO","SI")</f>
        <v>#DIV/0!</v>
      </c>
      <c r="Z187" s="29" t="str">
        <f>IF(TRIM(M187)="","",IF(AND(Q187="SI", G187="CUARTO NIVEL PHD"),1.5,IF(AND(Q187="SI",G187="CUARTO NIVEL MAESTRIA"),1,0)))</f>
        <v/>
      </c>
    </row>
    <row r="188" spans="1:26" s="8" customFormat="1" ht="27.95" customHeight="1" x14ac:dyDescent="0.25">
      <c r="A188" s="56"/>
      <c r="B188" s="59"/>
      <c r="C188" s="59"/>
      <c r="D188" s="59"/>
      <c r="E188" s="59"/>
      <c r="F188" s="59"/>
      <c r="G188" s="59"/>
      <c r="H188" s="59"/>
      <c r="I188" s="59"/>
      <c r="J188" s="43"/>
      <c r="K188" s="43"/>
      <c r="L188" s="9"/>
      <c r="M188" s="9"/>
      <c r="N188" s="49"/>
      <c r="O188" s="10"/>
      <c r="P188" s="10"/>
      <c r="Q188" s="11"/>
      <c r="R188" s="12"/>
      <c r="S188" s="12"/>
      <c r="T188" s="10"/>
      <c r="U188" s="10"/>
      <c r="V188" s="62"/>
      <c r="W188" s="65"/>
      <c r="X188" s="68"/>
      <c r="Y188" s="99"/>
      <c r="Z188" s="30" t="str">
        <f>IF(TRIM(M188)="","",IF(AND(Q188="SI", G187="CUARTO NIVEL PHD"),1.5,IF(AND(Q188="SI",G187="CUARTO NIVEL MAESTRIA"),1,0)))</f>
        <v/>
      </c>
    </row>
    <row r="189" spans="1:26" s="8" customFormat="1" ht="27.95" customHeight="1" x14ac:dyDescent="0.25">
      <c r="A189" s="56"/>
      <c r="B189" s="59"/>
      <c r="C189" s="59"/>
      <c r="D189" s="59"/>
      <c r="E189" s="59"/>
      <c r="F189" s="59"/>
      <c r="G189" s="59"/>
      <c r="H189" s="59"/>
      <c r="I189" s="59"/>
      <c r="J189" s="43"/>
      <c r="K189" s="43"/>
      <c r="L189" s="13"/>
      <c r="M189" s="13"/>
      <c r="N189" s="50"/>
      <c r="O189" s="10"/>
      <c r="P189" s="10"/>
      <c r="Q189" s="14"/>
      <c r="R189" s="15"/>
      <c r="S189" s="15"/>
      <c r="T189" s="16"/>
      <c r="U189" s="16"/>
      <c r="V189" s="62"/>
      <c r="W189" s="65"/>
      <c r="X189" s="69"/>
      <c r="Y189" s="99"/>
      <c r="Z189" s="30" t="str">
        <f>IF(TRIM(M189)="","",IF(AND(Q189="SI", G187="CUARTO NIVEL PHD"),1.5,IF(AND(Q189="SI",G187="CUARTO NIVEL MAESTRIA"),1,0)))</f>
        <v/>
      </c>
    </row>
    <row r="190" spans="1:26" s="8" customFormat="1" ht="27.95" customHeight="1" x14ac:dyDescent="0.25">
      <c r="A190" s="56"/>
      <c r="B190" s="59"/>
      <c r="C190" s="59"/>
      <c r="D190" s="59"/>
      <c r="E190" s="59"/>
      <c r="F190" s="59"/>
      <c r="G190" s="59"/>
      <c r="H190" s="59"/>
      <c r="I190" s="59"/>
      <c r="J190" s="44"/>
      <c r="K190" s="43"/>
      <c r="L190" s="13"/>
      <c r="M190" s="13"/>
      <c r="N190" s="50"/>
      <c r="O190" s="10" t="str">
        <f>IF(TRIM(N190)="","",LOOKUP(N190,Datos!$L$8:$L$33,Datos!$J$8:$J$33))</f>
        <v/>
      </c>
      <c r="P190" s="10" t="str">
        <f>IF(TRIM(N190)="","",LOOKUP(N190, Datos!$L$8:$L$33,Datos!$K$8:$K$33))</f>
        <v/>
      </c>
      <c r="Q190" s="14"/>
      <c r="R190" s="15"/>
      <c r="S190" s="15"/>
      <c r="T190" s="16"/>
      <c r="U190" s="16"/>
      <c r="V190" s="62"/>
      <c r="W190" s="65"/>
      <c r="X190" s="69"/>
      <c r="Y190" s="99"/>
      <c r="Z190" s="30" t="str">
        <f>IF(TRIM(M190)="","",IF(AND(Q190="SI", G187="CUARTO NIVEL PHD"),1.5,IF(AND(Q190="SI",G187="CUARTO NIVEL MAESTRIA"),1,0)))</f>
        <v/>
      </c>
    </row>
    <row r="191" spans="1:26" s="8" customFormat="1" ht="27.95" customHeight="1" thickBot="1" x14ac:dyDescent="0.3">
      <c r="A191" s="57"/>
      <c r="B191" s="60"/>
      <c r="C191" s="60"/>
      <c r="D191" s="60"/>
      <c r="E191" s="60"/>
      <c r="F191" s="60"/>
      <c r="G191" s="60"/>
      <c r="H191" s="60"/>
      <c r="I191" s="60"/>
      <c r="J191" s="54"/>
      <c r="K191" s="54"/>
      <c r="L191" s="17"/>
      <c r="M191" s="17"/>
      <c r="N191" s="51"/>
      <c r="O191" s="18" t="str">
        <f>IF(TRIM(N191)="","",LOOKUP(N191,Datos!$L$8:$L$33,Datos!$J$8:$J$33))</f>
        <v/>
      </c>
      <c r="P191" s="18" t="str">
        <f>IF(TRIM(N191)="","",LOOKUP(N191, Datos!$L$8:$L$33,Datos!$K$8:$K$33))</f>
        <v/>
      </c>
      <c r="Q191" s="19"/>
      <c r="R191" s="20"/>
      <c r="S191" s="20"/>
      <c r="T191" s="18"/>
      <c r="U191" s="18"/>
      <c r="V191" s="63"/>
      <c r="W191" s="66"/>
      <c r="X191" s="70"/>
      <c r="Y191" s="100"/>
      <c r="Z191" s="31" t="str">
        <f>IF(TRIM(M191)="","",IF(AND(Q191="SI", G187="CUARTO NIVEL PHD"),1.5,IF(AND(Q191="SI",G187="CUARTO NIVEL MAESTRIA"),1,0)))</f>
        <v/>
      </c>
    </row>
    <row r="192" spans="1:26" s="8" customFormat="1" ht="27.95" customHeight="1" x14ac:dyDescent="0.25">
      <c r="A192" s="55" t="s">
        <v>132</v>
      </c>
      <c r="B192" s="58"/>
      <c r="C192" s="58"/>
      <c r="D192" s="58"/>
      <c r="E192" s="58"/>
      <c r="F192" s="58"/>
      <c r="G192" s="58"/>
      <c r="H192" s="58"/>
      <c r="I192" s="58"/>
      <c r="J192" s="42"/>
      <c r="K192" s="42"/>
      <c r="L192" s="3"/>
      <c r="M192" s="3"/>
      <c r="N192" s="48"/>
      <c r="O192" s="4"/>
      <c r="P192" s="4"/>
      <c r="Q192" s="5"/>
      <c r="R192" s="6"/>
      <c r="S192" s="6"/>
      <c r="T192" s="7"/>
      <c r="U192" s="7"/>
      <c r="V192" s="61">
        <f>SUM(U192:U196)</f>
        <v>0</v>
      </c>
      <c r="W192" s="64"/>
      <c r="X192" s="67"/>
      <c r="Y192" s="98" t="e">
        <f>IF((SUMIF(Z192:Z196,"0",U192:U196)/SUM(U192:U196) &gt;0.5),"NO","SI")</f>
        <v>#DIV/0!</v>
      </c>
      <c r="Z192" s="29" t="str">
        <f>IF(TRIM(M192)="","",IF(AND(Q192="SI", G192="CUARTO NIVEL PHD"),1.5,IF(AND(Q192="SI",G192="CUARTO NIVEL MAESTRIA"),1,0)))</f>
        <v/>
      </c>
    </row>
    <row r="193" spans="1:26" s="8" customFormat="1" ht="27.95" customHeight="1" x14ac:dyDescent="0.25">
      <c r="A193" s="56"/>
      <c r="B193" s="59"/>
      <c r="C193" s="59"/>
      <c r="D193" s="59"/>
      <c r="E193" s="59"/>
      <c r="F193" s="59"/>
      <c r="G193" s="59"/>
      <c r="H193" s="59"/>
      <c r="I193" s="59"/>
      <c r="J193" s="43"/>
      <c r="K193" s="43"/>
      <c r="L193" s="9"/>
      <c r="M193" s="9"/>
      <c r="N193" s="49"/>
      <c r="O193" s="10"/>
      <c r="P193" s="10"/>
      <c r="Q193" s="11"/>
      <c r="R193" s="12"/>
      <c r="S193" s="12"/>
      <c r="T193" s="10"/>
      <c r="U193" s="10"/>
      <c r="V193" s="62"/>
      <c r="W193" s="65"/>
      <c r="X193" s="68"/>
      <c r="Y193" s="99"/>
      <c r="Z193" s="30" t="str">
        <f>IF(TRIM(M193)="","",IF(AND(Q193="SI", G192="CUARTO NIVEL PHD"),1.5,IF(AND(Q193="SI",G192="CUARTO NIVEL MAESTRIA"),1,0)))</f>
        <v/>
      </c>
    </row>
    <row r="194" spans="1:26" s="8" customFormat="1" ht="27.95" customHeight="1" x14ac:dyDescent="0.25">
      <c r="A194" s="56"/>
      <c r="B194" s="59"/>
      <c r="C194" s="59"/>
      <c r="D194" s="59"/>
      <c r="E194" s="59"/>
      <c r="F194" s="59"/>
      <c r="G194" s="59"/>
      <c r="H194" s="59"/>
      <c r="I194" s="59"/>
      <c r="J194" s="43"/>
      <c r="K194" s="43"/>
      <c r="L194" s="13"/>
      <c r="M194" s="13"/>
      <c r="N194" s="50"/>
      <c r="O194" s="10"/>
      <c r="P194" s="10"/>
      <c r="Q194" s="14"/>
      <c r="R194" s="15"/>
      <c r="S194" s="15"/>
      <c r="T194" s="16"/>
      <c r="U194" s="16"/>
      <c r="V194" s="62"/>
      <c r="W194" s="65"/>
      <c r="X194" s="69"/>
      <c r="Y194" s="99"/>
      <c r="Z194" s="30" t="str">
        <f>IF(TRIM(M194)="","",IF(AND(Q194="SI", G192="CUARTO NIVEL PHD"),1.5,IF(AND(Q194="SI",G192="CUARTO NIVEL MAESTRIA"),1,0)))</f>
        <v/>
      </c>
    </row>
    <row r="195" spans="1:26" s="8" customFormat="1" ht="27.95" customHeight="1" x14ac:dyDescent="0.25">
      <c r="A195" s="56"/>
      <c r="B195" s="59"/>
      <c r="C195" s="59"/>
      <c r="D195" s="59"/>
      <c r="E195" s="59"/>
      <c r="F195" s="59"/>
      <c r="G195" s="59"/>
      <c r="H195" s="59"/>
      <c r="I195" s="59"/>
      <c r="J195" s="44"/>
      <c r="K195" s="43"/>
      <c r="L195" s="13"/>
      <c r="M195" s="13"/>
      <c r="N195" s="50"/>
      <c r="O195" s="10" t="str">
        <f>IF(TRIM(N195)="","",LOOKUP(N195,Datos!$L$8:$L$33,Datos!$J$8:$J$33))</f>
        <v/>
      </c>
      <c r="P195" s="10" t="str">
        <f>IF(TRIM(N195)="","",LOOKUP(N195, Datos!$L$8:$L$33,Datos!$K$8:$K$33))</f>
        <v/>
      </c>
      <c r="Q195" s="14"/>
      <c r="R195" s="15"/>
      <c r="S195" s="15"/>
      <c r="T195" s="16"/>
      <c r="U195" s="16"/>
      <c r="V195" s="62"/>
      <c r="W195" s="65"/>
      <c r="X195" s="69"/>
      <c r="Y195" s="99"/>
      <c r="Z195" s="30" t="str">
        <f>IF(TRIM(M195)="","",IF(AND(Q195="SI", G192="CUARTO NIVEL PHD"),1.5,IF(AND(Q195="SI",G192="CUARTO NIVEL MAESTRIA"),1,0)))</f>
        <v/>
      </c>
    </row>
    <row r="196" spans="1:26" s="8" customFormat="1" ht="27.95" customHeight="1" thickBot="1" x14ac:dyDescent="0.3">
      <c r="A196" s="57"/>
      <c r="B196" s="60"/>
      <c r="C196" s="60"/>
      <c r="D196" s="60"/>
      <c r="E196" s="60"/>
      <c r="F196" s="60"/>
      <c r="G196" s="60"/>
      <c r="H196" s="60"/>
      <c r="I196" s="60"/>
      <c r="J196" s="54"/>
      <c r="K196" s="54"/>
      <c r="L196" s="17"/>
      <c r="M196" s="17"/>
      <c r="N196" s="51"/>
      <c r="O196" s="18" t="str">
        <f>IF(TRIM(N196)="","",LOOKUP(N196,Datos!$L$8:$L$33,Datos!$J$8:$J$33))</f>
        <v/>
      </c>
      <c r="P196" s="18" t="str">
        <f>IF(TRIM(N196)="","",LOOKUP(N196, Datos!$L$8:$L$33,Datos!$K$8:$K$33))</f>
        <v/>
      </c>
      <c r="Q196" s="19"/>
      <c r="R196" s="20"/>
      <c r="S196" s="20"/>
      <c r="T196" s="18"/>
      <c r="U196" s="18"/>
      <c r="V196" s="63"/>
      <c r="W196" s="66"/>
      <c r="X196" s="70"/>
      <c r="Y196" s="100"/>
      <c r="Z196" s="31" t="str">
        <f>IF(TRIM(M196)="","",IF(AND(Q196="SI", G192="CUARTO NIVEL PHD"),1.5,IF(AND(Q196="SI",G192="CUARTO NIVEL MAESTRIA"),1,0)))</f>
        <v/>
      </c>
    </row>
    <row r="197" spans="1:26" s="8" customFormat="1" ht="27.95" customHeight="1" x14ac:dyDescent="0.25">
      <c r="A197" s="55" t="s">
        <v>134</v>
      </c>
      <c r="B197" s="58"/>
      <c r="C197" s="58"/>
      <c r="D197" s="58"/>
      <c r="E197" s="58"/>
      <c r="F197" s="58"/>
      <c r="G197" s="58"/>
      <c r="H197" s="58"/>
      <c r="I197" s="58"/>
      <c r="J197" s="42"/>
      <c r="K197" s="42"/>
      <c r="L197" s="3"/>
      <c r="M197" s="3"/>
      <c r="N197" s="48"/>
      <c r="O197" s="4"/>
      <c r="P197" s="4"/>
      <c r="Q197" s="5"/>
      <c r="R197" s="6"/>
      <c r="S197" s="6"/>
      <c r="T197" s="7"/>
      <c r="U197" s="7"/>
      <c r="V197" s="61">
        <f>SUM(U197:U201)</f>
        <v>0</v>
      </c>
      <c r="W197" s="64"/>
      <c r="X197" s="67"/>
      <c r="Y197" s="98" t="e">
        <f>IF((SUMIF(Z197:Z201,"0",U197:U201)/SUM(U197:U201) &gt;0.5),"NO","SI")</f>
        <v>#DIV/0!</v>
      </c>
      <c r="Z197" s="29" t="str">
        <f>IF(TRIM(M197)="","",IF(AND(Q197="SI", G197="CUARTO NIVEL PHD"),1.5,IF(AND(Q197="SI",G197="CUARTO NIVEL MAESTRIA"),1,0)))</f>
        <v/>
      </c>
    </row>
    <row r="198" spans="1:26" s="8" customFormat="1" ht="27.95" customHeight="1" x14ac:dyDescent="0.25">
      <c r="A198" s="56"/>
      <c r="B198" s="59"/>
      <c r="C198" s="59"/>
      <c r="D198" s="59"/>
      <c r="E198" s="59"/>
      <c r="F198" s="59"/>
      <c r="G198" s="59"/>
      <c r="H198" s="59"/>
      <c r="I198" s="59"/>
      <c r="J198" s="43"/>
      <c r="K198" s="43"/>
      <c r="L198" s="9"/>
      <c r="M198" s="9"/>
      <c r="N198" s="49"/>
      <c r="O198" s="10"/>
      <c r="P198" s="10"/>
      <c r="Q198" s="11"/>
      <c r="R198" s="12"/>
      <c r="S198" s="12"/>
      <c r="T198" s="10"/>
      <c r="U198" s="10"/>
      <c r="V198" s="62"/>
      <c r="W198" s="65"/>
      <c r="X198" s="68"/>
      <c r="Y198" s="99"/>
      <c r="Z198" s="30" t="str">
        <f>IF(TRIM(M198)="","",IF(AND(Q198="SI", G197="CUARTO NIVEL PHD"),1.5,IF(AND(Q198="SI",G197="CUARTO NIVEL MAESTRIA"),1,0)))</f>
        <v/>
      </c>
    </row>
    <row r="199" spans="1:26" s="8" customFormat="1" ht="27.95" customHeight="1" x14ac:dyDescent="0.25">
      <c r="A199" s="56"/>
      <c r="B199" s="59"/>
      <c r="C199" s="59"/>
      <c r="D199" s="59"/>
      <c r="E199" s="59"/>
      <c r="F199" s="59"/>
      <c r="G199" s="59"/>
      <c r="H199" s="59"/>
      <c r="I199" s="59"/>
      <c r="J199" s="43"/>
      <c r="K199" s="43"/>
      <c r="L199" s="13"/>
      <c r="M199" s="13"/>
      <c r="N199" s="50"/>
      <c r="O199" s="10"/>
      <c r="P199" s="10"/>
      <c r="Q199" s="14"/>
      <c r="R199" s="15"/>
      <c r="S199" s="15"/>
      <c r="T199" s="16"/>
      <c r="U199" s="16"/>
      <c r="V199" s="62"/>
      <c r="W199" s="65"/>
      <c r="X199" s="69"/>
      <c r="Y199" s="99"/>
      <c r="Z199" s="30" t="str">
        <f>IF(TRIM(M199)="","",IF(AND(Q199="SI", G197="CUARTO NIVEL PHD"),1.5,IF(AND(Q199="SI",G197="CUARTO NIVEL MAESTRIA"),1,0)))</f>
        <v/>
      </c>
    </row>
    <row r="200" spans="1:26" s="8" customFormat="1" ht="27.95" customHeight="1" x14ac:dyDescent="0.25">
      <c r="A200" s="56"/>
      <c r="B200" s="59"/>
      <c r="C200" s="59"/>
      <c r="D200" s="59"/>
      <c r="E200" s="59"/>
      <c r="F200" s="59"/>
      <c r="G200" s="59"/>
      <c r="H200" s="59"/>
      <c r="I200" s="59"/>
      <c r="J200" s="44"/>
      <c r="K200" s="43"/>
      <c r="L200" s="13"/>
      <c r="M200" s="13"/>
      <c r="N200" s="50"/>
      <c r="O200" s="10" t="str">
        <f>IF(TRIM(N200)="","",LOOKUP(N200,Datos!$L$8:$L$33,Datos!$J$8:$J$33))</f>
        <v/>
      </c>
      <c r="P200" s="10" t="str">
        <f>IF(TRIM(N200)="","",LOOKUP(N200, Datos!$L$8:$L$33,Datos!$K$8:$K$33))</f>
        <v/>
      </c>
      <c r="Q200" s="14"/>
      <c r="R200" s="15"/>
      <c r="S200" s="15"/>
      <c r="T200" s="16"/>
      <c r="U200" s="16"/>
      <c r="V200" s="62"/>
      <c r="W200" s="65"/>
      <c r="X200" s="69"/>
      <c r="Y200" s="99"/>
      <c r="Z200" s="30" t="str">
        <f>IF(TRIM(M200)="","",IF(AND(Q200="SI", G197="CUARTO NIVEL PHD"),1.5,IF(AND(Q200="SI",G197="CUARTO NIVEL MAESTRIA"),1,0)))</f>
        <v/>
      </c>
    </row>
    <row r="201" spans="1:26" s="8" customFormat="1" ht="27.95" customHeight="1" thickBot="1" x14ac:dyDescent="0.3">
      <c r="A201" s="57"/>
      <c r="B201" s="60"/>
      <c r="C201" s="60"/>
      <c r="D201" s="60"/>
      <c r="E201" s="60"/>
      <c r="F201" s="60"/>
      <c r="G201" s="60"/>
      <c r="H201" s="60"/>
      <c r="I201" s="60"/>
      <c r="J201" s="54"/>
      <c r="K201" s="54"/>
      <c r="L201" s="17"/>
      <c r="M201" s="17"/>
      <c r="N201" s="51"/>
      <c r="O201" s="18" t="str">
        <f>IF(TRIM(N201)="","",LOOKUP(N201,Datos!$L$8:$L$33,Datos!$J$8:$J$33))</f>
        <v/>
      </c>
      <c r="P201" s="18" t="str">
        <f>IF(TRIM(N201)="","",LOOKUP(N201, Datos!$L$8:$L$33,Datos!$K$8:$K$33))</f>
        <v/>
      </c>
      <c r="Q201" s="19"/>
      <c r="R201" s="20"/>
      <c r="S201" s="20"/>
      <c r="T201" s="18"/>
      <c r="U201" s="18"/>
      <c r="V201" s="63"/>
      <c r="W201" s="66"/>
      <c r="X201" s="70"/>
      <c r="Y201" s="100"/>
      <c r="Z201" s="31" t="str">
        <f>IF(TRIM(M201)="","",IF(AND(Q201="SI", G197="CUARTO NIVEL PHD"),1.5,IF(AND(Q201="SI",G197="CUARTO NIVEL MAESTRIA"),1,0)))</f>
        <v/>
      </c>
    </row>
    <row r="202" spans="1:26" s="8" customFormat="1" ht="27.95" customHeight="1" x14ac:dyDescent="0.25">
      <c r="A202" s="55" t="s">
        <v>135</v>
      </c>
      <c r="B202" s="58"/>
      <c r="C202" s="58"/>
      <c r="D202" s="58"/>
      <c r="E202" s="58"/>
      <c r="F202" s="58"/>
      <c r="G202" s="58"/>
      <c r="H202" s="58"/>
      <c r="I202" s="58"/>
      <c r="J202" s="42"/>
      <c r="K202" s="42"/>
      <c r="L202" s="3"/>
      <c r="M202" s="3"/>
      <c r="N202" s="48"/>
      <c r="O202" s="4"/>
      <c r="P202" s="4"/>
      <c r="Q202" s="5"/>
      <c r="R202" s="6"/>
      <c r="S202" s="6"/>
      <c r="T202" s="7"/>
      <c r="U202" s="7"/>
      <c r="V202" s="61">
        <f>SUM(U202:U206)</f>
        <v>0</v>
      </c>
      <c r="W202" s="64"/>
      <c r="X202" s="67"/>
      <c r="Y202" s="98" t="e">
        <f>IF((SUMIF(Z202:Z206,"0",U202:U206)/SUM(U202:U206) &gt;0.5),"NO","SI")</f>
        <v>#DIV/0!</v>
      </c>
      <c r="Z202" s="29" t="str">
        <f>IF(TRIM(M202)="","",IF(AND(Q202="SI", G202="CUARTO NIVEL PHD"),1.5,IF(AND(Q202="SI",G202="CUARTO NIVEL MAESTRIA"),1,0)))</f>
        <v/>
      </c>
    </row>
    <row r="203" spans="1:26" s="8" customFormat="1" ht="27.95" customHeight="1" x14ac:dyDescent="0.25">
      <c r="A203" s="56"/>
      <c r="B203" s="59"/>
      <c r="C203" s="59"/>
      <c r="D203" s="59"/>
      <c r="E203" s="59"/>
      <c r="F203" s="59"/>
      <c r="G203" s="59"/>
      <c r="H203" s="59"/>
      <c r="I203" s="59"/>
      <c r="J203" s="43"/>
      <c r="K203" s="43"/>
      <c r="L203" s="9"/>
      <c r="M203" s="9"/>
      <c r="N203" s="49"/>
      <c r="O203" s="10"/>
      <c r="P203" s="10"/>
      <c r="Q203" s="11"/>
      <c r="R203" s="12"/>
      <c r="S203" s="12"/>
      <c r="T203" s="10"/>
      <c r="U203" s="10"/>
      <c r="V203" s="62"/>
      <c r="W203" s="65"/>
      <c r="X203" s="68"/>
      <c r="Y203" s="99"/>
      <c r="Z203" s="30" t="str">
        <f>IF(TRIM(M203)="","",IF(AND(Q203="SI", G202="CUARTO NIVEL PHD"),1.5,IF(AND(Q203="SI",G202="CUARTO NIVEL MAESTRIA"),1,0)))</f>
        <v/>
      </c>
    </row>
    <row r="204" spans="1:26" s="8" customFormat="1" ht="27.95" customHeight="1" x14ac:dyDescent="0.25">
      <c r="A204" s="56"/>
      <c r="B204" s="59"/>
      <c r="C204" s="59"/>
      <c r="D204" s="59"/>
      <c r="E204" s="59"/>
      <c r="F204" s="59"/>
      <c r="G204" s="59"/>
      <c r="H204" s="59"/>
      <c r="I204" s="59"/>
      <c r="J204" s="43"/>
      <c r="K204" s="43"/>
      <c r="L204" s="13"/>
      <c r="M204" s="13"/>
      <c r="N204" s="50"/>
      <c r="O204" s="10"/>
      <c r="P204" s="10"/>
      <c r="Q204" s="14"/>
      <c r="R204" s="15"/>
      <c r="S204" s="15"/>
      <c r="T204" s="16"/>
      <c r="U204" s="16"/>
      <c r="V204" s="62"/>
      <c r="W204" s="65"/>
      <c r="X204" s="69"/>
      <c r="Y204" s="99"/>
      <c r="Z204" s="30" t="str">
        <f>IF(TRIM(M204)="","",IF(AND(Q204="SI", G202="CUARTO NIVEL PHD"),1.5,IF(AND(Q204="SI",G202="CUARTO NIVEL MAESTRIA"),1,0)))</f>
        <v/>
      </c>
    </row>
    <row r="205" spans="1:26" s="8" customFormat="1" ht="27.95" customHeight="1" x14ac:dyDescent="0.25">
      <c r="A205" s="56"/>
      <c r="B205" s="59"/>
      <c r="C205" s="59"/>
      <c r="D205" s="59"/>
      <c r="E205" s="59"/>
      <c r="F205" s="59"/>
      <c r="G205" s="59"/>
      <c r="H205" s="59"/>
      <c r="I205" s="59"/>
      <c r="J205" s="44"/>
      <c r="K205" s="43"/>
      <c r="L205" s="13"/>
      <c r="M205" s="13"/>
      <c r="N205" s="50"/>
      <c r="O205" s="10" t="str">
        <f>IF(TRIM(N205)="","",LOOKUP(N205,Datos!$L$8:$L$33,Datos!$J$8:$J$33))</f>
        <v/>
      </c>
      <c r="P205" s="10" t="str">
        <f>IF(TRIM(N205)="","",LOOKUP(N205, Datos!$L$8:$L$33,Datos!$K$8:$K$33))</f>
        <v/>
      </c>
      <c r="Q205" s="14"/>
      <c r="R205" s="15"/>
      <c r="S205" s="15"/>
      <c r="T205" s="16"/>
      <c r="U205" s="16"/>
      <c r="V205" s="62"/>
      <c r="W205" s="65"/>
      <c r="X205" s="69"/>
      <c r="Y205" s="99"/>
      <c r="Z205" s="30" t="str">
        <f>IF(TRIM(M205)="","",IF(AND(Q205="SI", G202="CUARTO NIVEL PHD"),1.5,IF(AND(Q205="SI",G202="CUARTO NIVEL MAESTRIA"),1,0)))</f>
        <v/>
      </c>
    </row>
    <row r="206" spans="1:26" s="8" customFormat="1" ht="27.95" customHeight="1" thickBot="1" x14ac:dyDescent="0.3">
      <c r="A206" s="57"/>
      <c r="B206" s="60"/>
      <c r="C206" s="60"/>
      <c r="D206" s="60"/>
      <c r="E206" s="60"/>
      <c r="F206" s="60"/>
      <c r="G206" s="60"/>
      <c r="H206" s="60"/>
      <c r="I206" s="60"/>
      <c r="J206" s="54"/>
      <c r="K206" s="54"/>
      <c r="L206" s="17"/>
      <c r="M206" s="17"/>
      <c r="N206" s="51"/>
      <c r="O206" s="18" t="str">
        <f>IF(TRIM(N206)="","",LOOKUP(N206,Datos!$L$8:$L$33,Datos!$J$8:$J$33))</f>
        <v/>
      </c>
      <c r="P206" s="18" t="str">
        <f>IF(TRIM(N206)="","",LOOKUP(N206, Datos!$L$8:$L$33,Datos!$K$8:$K$33))</f>
        <v/>
      </c>
      <c r="Q206" s="19"/>
      <c r="R206" s="20"/>
      <c r="S206" s="20"/>
      <c r="T206" s="18"/>
      <c r="U206" s="18"/>
      <c r="V206" s="63"/>
      <c r="W206" s="66"/>
      <c r="X206" s="70"/>
      <c r="Y206" s="100"/>
      <c r="Z206" s="31" t="str">
        <f>IF(TRIM(M206)="","",IF(AND(Q206="SI", G202="CUARTO NIVEL PHD"),1.5,IF(AND(Q206="SI",G202="CUARTO NIVEL MAESTRIA"),1,0)))</f>
        <v/>
      </c>
    </row>
    <row r="207" spans="1:26" s="8" customFormat="1" ht="27.95" customHeight="1" x14ac:dyDescent="0.25">
      <c r="A207" s="55" t="s">
        <v>136</v>
      </c>
      <c r="B207" s="58"/>
      <c r="C207" s="58"/>
      <c r="D207" s="58"/>
      <c r="E207" s="58"/>
      <c r="F207" s="58"/>
      <c r="G207" s="58"/>
      <c r="H207" s="58"/>
      <c r="I207" s="58"/>
      <c r="J207" s="42"/>
      <c r="K207" s="42"/>
      <c r="L207" s="3"/>
      <c r="M207" s="3"/>
      <c r="N207" s="48"/>
      <c r="O207" s="4"/>
      <c r="P207" s="4"/>
      <c r="Q207" s="5"/>
      <c r="R207" s="6"/>
      <c r="S207" s="6"/>
      <c r="T207" s="7"/>
      <c r="U207" s="7"/>
      <c r="V207" s="61">
        <f>SUM(U207:U211)</f>
        <v>0</v>
      </c>
      <c r="W207" s="64"/>
      <c r="X207" s="67"/>
      <c r="Y207" s="98" t="e">
        <f>IF((SUMIF(Z207:Z211,"0",U207:U211)/SUM(U207:U211) &gt;0.5),"NO","SI")</f>
        <v>#DIV/0!</v>
      </c>
      <c r="Z207" s="29" t="str">
        <f>IF(TRIM(M207)="","",IF(AND(Q207="SI", G207="CUARTO NIVEL PHD"),1.5,IF(AND(Q207="SI",G207="CUARTO NIVEL MAESTRIA"),1,0)))</f>
        <v/>
      </c>
    </row>
    <row r="208" spans="1:26" s="8" customFormat="1" ht="27.95" customHeight="1" x14ac:dyDescent="0.25">
      <c r="A208" s="56"/>
      <c r="B208" s="59"/>
      <c r="C208" s="59"/>
      <c r="D208" s="59"/>
      <c r="E208" s="59"/>
      <c r="F208" s="59"/>
      <c r="G208" s="59"/>
      <c r="H208" s="59"/>
      <c r="I208" s="59"/>
      <c r="J208" s="43"/>
      <c r="K208" s="43"/>
      <c r="L208" s="9"/>
      <c r="M208" s="9"/>
      <c r="N208" s="49"/>
      <c r="O208" s="10"/>
      <c r="P208" s="10"/>
      <c r="Q208" s="11"/>
      <c r="R208" s="12"/>
      <c r="S208" s="12"/>
      <c r="T208" s="10"/>
      <c r="U208" s="10"/>
      <c r="V208" s="62"/>
      <c r="W208" s="65"/>
      <c r="X208" s="68"/>
      <c r="Y208" s="99"/>
      <c r="Z208" s="30" t="str">
        <f>IF(TRIM(M208)="","",IF(AND(Q208="SI", G207="CUARTO NIVEL PHD"),1.5,IF(AND(Q208="SI",G207="CUARTO NIVEL MAESTRIA"),1,0)))</f>
        <v/>
      </c>
    </row>
    <row r="209" spans="1:26" s="8" customFormat="1" ht="27.95" customHeight="1" x14ac:dyDescent="0.25">
      <c r="A209" s="56"/>
      <c r="B209" s="59"/>
      <c r="C209" s="59"/>
      <c r="D209" s="59"/>
      <c r="E209" s="59"/>
      <c r="F209" s="59"/>
      <c r="G209" s="59"/>
      <c r="H209" s="59"/>
      <c r="I209" s="59"/>
      <c r="J209" s="43"/>
      <c r="K209" s="43"/>
      <c r="L209" s="13"/>
      <c r="M209" s="13"/>
      <c r="N209" s="50"/>
      <c r="O209" s="10"/>
      <c r="P209" s="10"/>
      <c r="Q209" s="14"/>
      <c r="R209" s="15"/>
      <c r="S209" s="15"/>
      <c r="T209" s="16"/>
      <c r="U209" s="16"/>
      <c r="V209" s="62"/>
      <c r="W209" s="65"/>
      <c r="X209" s="69"/>
      <c r="Y209" s="99"/>
      <c r="Z209" s="30" t="str">
        <f>IF(TRIM(M209)="","",IF(AND(Q209="SI", G207="CUARTO NIVEL PHD"),1.5,IF(AND(Q209="SI",G207="CUARTO NIVEL MAESTRIA"),1,0)))</f>
        <v/>
      </c>
    </row>
    <row r="210" spans="1:26" s="8" customFormat="1" ht="27.95" customHeight="1" x14ac:dyDescent="0.25">
      <c r="A210" s="56"/>
      <c r="B210" s="59"/>
      <c r="C210" s="59"/>
      <c r="D210" s="59"/>
      <c r="E210" s="59"/>
      <c r="F210" s="59"/>
      <c r="G210" s="59"/>
      <c r="H210" s="59"/>
      <c r="I210" s="59"/>
      <c r="J210" s="44"/>
      <c r="K210" s="43"/>
      <c r="L210" s="13"/>
      <c r="M210" s="13"/>
      <c r="N210" s="50"/>
      <c r="O210" s="10" t="str">
        <f>IF(TRIM(N210)="","",LOOKUP(N210,Datos!$L$8:$L$33,Datos!$J$8:$J$33))</f>
        <v/>
      </c>
      <c r="P210" s="10" t="str">
        <f>IF(TRIM(N210)="","",LOOKUP(N210, Datos!$L$8:$L$33,Datos!$K$8:$K$33))</f>
        <v/>
      </c>
      <c r="Q210" s="14"/>
      <c r="R210" s="15"/>
      <c r="S210" s="15"/>
      <c r="T210" s="16"/>
      <c r="U210" s="16"/>
      <c r="V210" s="62"/>
      <c r="W210" s="65"/>
      <c r="X210" s="69"/>
      <c r="Y210" s="99"/>
      <c r="Z210" s="30" t="str">
        <f>IF(TRIM(M210)="","",IF(AND(Q210="SI", G207="CUARTO NIVEL PHD"),1.5,IF(AND(Q210="SI",G207="CUARTO NIVEL MAESTRIA"),1,0)))</f>
        <v/>
      </c>
    </row>
    <row r="211" spans="1:26" s="8" customFormat="1" ht="27.95" customHeight="1" thickBot="1" x14ac:dyDescent="0.3">
      <c r="A211" s="57"/>
      <c r="B211" s="60"/>
      <c r="C211" s="60"/>
      <c r="D211" s="60"/>
      <c r="E211" s="60"/>
      <c r="F211" s="60"/>
      <c r="G211" s="60"/>
      <c r="H211" s="60"/>
      <c r="I211" s="60"/>
      <c r="J211" s="54"/>
      <c r="K211" s="54"/>
      <c r="L211" s="17"/>
      <c r="M211" s="17"/>
      <c r="N211" s="51"/>
      <c r="O211" s="18" t="str">
        <f>IF(TRIM(N211)="","",LOOKUP(N211,Datos!$L$8:$L$33,Datos!$J$8:$J$33))</f>
        <v/>
      </c>
      <c r="P211" s="18" t="str">
        <f>IF(TRIM(N211)="","",LOOKUP(N211, Datos!$L$8:$L$33,Datos!$K$8:$K$33))</f>
        <v/>
      </c>
      <c r="Q211" s="19"/>
      <c r="R211" s="20"/>
      <c r="S211" s="20"/>
      <c r="T211" s="18"/>
      <c r="U211" s="18"/>
      <c r="V211" s="63"/>
      <c r="W211" s="66"/>
      <c r="X211" s="70"/>
      <c r="Y211" s="100"/>
      <c r="Z211" s="31" t="str">
        <f>IF(TRIM(M211)="","",IF(AND(Q211="SI", G207="CUARTO NIVEL PHD"),1.5,IF(AND(Q211="SI",G207="CUARTO NIVEL MAESTRIA"),1,0)))</f>
        <v/>
      </c>
    </row>
    <row r="212" spans="1:26" s="8" customFormat="1" ht="27.95" customHeight="1" x14ac:dyDescent="0.25">
      <c r="A212" s="55" t="s">
        <v>137</v>
      </c>
      <c r="B212" s="58"/>
      <c r="C212" s="58"/>
      <c r="D212" s="58"/>
      <c r="E212" s="58"/>
      <c r="F212" s="58"/>
      <c r="G212" s="58"/>
      <c r="H212" s="58"/>
      <c r="I212" s="58"/>
      <c r="J212" s="42"/>
      <c r="K212" s="42"/>
      <c r="L212" s="3"/>
      <c r="M212" s="3"/>
      <c r="N212" s="48"/>
      <c r="O212" s="4"/>
      <c r="P212" s="4"/>
      <c r="Q212" s="5"/>
      <c r="R212" s="6"/>
      <c r="S212" s="6"/>
      <c r="T212" s="7"/>
      <c r="U212" s="7"/>
      <c r="V212" s="61">
        <f>SUM(U212:U216)</f>
        <v>0</v>
      </c>
      <c r="W212" s="64"/>
      <c r="X212" s="67"/>
      <c r="Y212" s="98" t="e">
        <f>IF((SUMIF(Z212:Z216,"0",U212:U216)/SUM(U212:U216) &gt;0.5),"NO","SI")</f>
        <v>#DIV/0!</v>
      </c>
      <c r="Z212" s="29" t="str">
        <f>IF(TRIM(M212)="","",IF(AND(Q212="SI", G212="CUARTO NIVEL PHD"),1.5,IF(AND(Q212="SI",G212="CUARTO NIVEL MAESTRIA"),1,0)))</f>
        <v/>
      </c>
    </row>
    <row r="213" spans="1:26" s="8" customFormat="1" ht="27.95" customHeight="1" x14ac:dyDescent="0.25">
      <c r="A213" s="56"/>
      <c r="B213" s="59"/>
      <c r="C213" s="59"/>
      <c r="D213" s="59"/>
      <c r="E213" s="59"/>
      <c r="F213" s="59"/>
      <c r="G213" s="59"/>
      <c r="H213" s="59"/>
      <c r="I213" s="59"/>
      <c r="J213" s="43"/>
      <c r="K213" s="43"/>
      <c r="L213" s="9"/>
      <c r="M213" s="9"/>
      <c r="N213" s="49"/>
      <c r="O213" s="10"/>
      <c r="P213" s="10"/>
      <c r="Q213" s="11"/>
      <c r="R213" s="12"/>
      <c r="S213" s="12"/>
      <c r="T213" s="10"/>
      <c r="U213" s="10"/>
      <c r="V213" s="62"/>
      <c r="W213" s="65"/>
      <c r="X213" s="68"/>
      <c r="Y213" s="99"/>
      <c r="Z213" s="30" t="str">
        <f>IF(TRIM(M213)="","",IF(AND(Q213="SI", G212="CUARTO NIVEL PHD"),1.5,IF(AND(Q213="SI",G212="CUARTO NIVEL MAESTRIA"),1,0)))</f>
        <v/>
      </c>
    </row>
    <row r="214" spans="1:26" s="8" customFormat="1" ht="27.95" customHeight="1" x14ac:dyDescent="0.25">
      <c r="A214" s="56"/>
      <c r="B214" s="59"/>
      <c r="C214" s="59"/>
      <c r="D214" s="59"/>
      <c r="E214" s="59"/>
      <c r="F214" s="59"/>
      <c r="G214" s="59"/>
      <c r="H214" s="59"/>
      <c r="I214" s="59"/>
      <c r="J214" s="43"/>
      <c r="K214" s="43"/>
      <c r="L214" s="13"/>
      <c r="M214" s="13"/>
      <c r="N214" s="50"/>
      <c r="O214" s="10"/>
      <c r="P214" s="10"/>
      <c r="Q214" s="14"/>
      <c r="R214" s="15"/>
      <c r="S214" s="15"/>
      <c r="T214" s="16"/>
      <c r="U214" s="16"/>
      <c r="V214" s="62"/>
      <c r="W214" s="65"/>
      <c r="X214" s="69"/>
      <c r="Y214" s="99"/>
      <c r="Z214" s="30" t="str">
        <f>IF(TRIM(M214)="","",IF(AND(Q214="SI", G212="CUARTO NIVEL PHD"),1.5,IF(AND(Q214="SI",G212="CUARTO NIVEL MAESTRIA"),1,0)))</f>
        <v/>
      </c>
    </row>
    <row r="215" spans="1:26" s="8" customFormat="1" ht="27.95" customHeight="1" x14ac:dyDescent="0.25">
      <c r="A215" s="56"/>
      <c r="B215" s="59"/>
      <c r="C215" s="59"/>
      <c r="D215" s="59"/>
      <c r="E215" s="59"/>
      <c r="F215" s="59"/>
      <c r="G215" s="59"/>
      <c r="H215" s="59"/>
      <c r="I215" s="59"/>
      <c r="J215" s="44"/>
      <c r="K215" s="43"/>
      <c r="L215" s="13"/>
      <c r="M215" s="13"/>
      <c r="N215" s="50"/>
      <c r="O215" s="10" t="str">
        <f>IF(TRIM(N215)="","",LOOKUP(N215,Datos!$L$8:$L$33,Datos!$J$8:$J$33))</f>
        <v/>
      </c>
      <c r="P215" s="10" t="str">
        <f>IF(TRIM(N215)="","",LOOKUP(N215, Datos!$L$8:$L$33,Datos!$K$8:$K$33))</f>
        <v/>
      </c>
      <c r="Q215" s="14"/>
      <c r="R215" s="15"/>
      <c r="S215" s="15"/>
      <c r="T215" s="16"/>
      <c r="U215" s="16"/>
      <c r="V215" s="62"/>
      <c r="W215" s="65"/>
      <c r="X215" s="69"/>
      <c r="Y215" s="99"/>
      <c r="Z215" s="30" t="str">
        <f>IF(TRIM(M215)="","",IF(AND(Q215="SI", G212="CUARTO NIVEL PHD"),1.5,IF(AND(Q215="SI",G212="CUARTO NIVEL MAESTRIA"),1,0)))</f>
        <v/>
      </c>
    </row>
    <row r="216" spans="1:26" s="8" customFormat="1" ht="27.95" customHeight="1" thickBot="1" x14ac:dyDescent="0.3">
      <c r="A216" s="57"/>
      <c r="B216" s="60"/>
      <c r="C216" s="60"/>
      <c r="D216" s="60"/>
      <c r="E216" s="60"/>
      <c r="F216" s="60"/>
      <c r="G216" s="60"/>
      <c r="H216" s="60"/>
      <c r="I216" s="60"/>
      <c r="J216" s="54"/>
      <c r="K216" s="54"/>
      <c r="L216" s="17"/>
      <c r="M216" s="17"/>
      <c r="N216" s="51"/>
      <c r="O216" s="18" t="str">
        <f>IF(TRIM(N216)="","",LOOKUP(N216,Datos!$L$8:$L$33,Datos!$J$8:$J$33))</f>
        <v/>
      </c>
      <c r="P216" s="18" t="str">
        <f>IF(TRIM(N216)="","",LOOKUP(N216, Datos!$L$8:$L$33,Datos!$K$8:$K$33))</f>
        <v/>
      </c>
      <c r="Q216" s="19"/>
      <c r="R216" s="20"/>
      <c r="S216" s="20"/>
      <c r="T216" s="18"/>
      <c r="U216" s="18"/>
      <c r="V216" s="63"/>
      <c r="W216" s="66"/>
      <c r="X216" s="70"/>
      <c r="Y216" s="100"/>
      <c r="Z216" s="31" t="str">
        <f>IF(TRIM(M216)="","",IF(AND(Q216="SI", G212="CUARTO NIVEL PHD"),1.5,IF(AND(Q216="SI",G212="CUARTO NIVEL MAESTRIA"),1,0)))</f>
        <v/>
      </c>
    </row>
    <row r="217" spans="1:26" s="8" customFormat="1" ht="27.95" customHeight="1" x14ac:dyDescent="0.25">
      <c r="A217" s="55" t="s">
        <v>138</v>
      </c>
      <c r="B217" s="58"/>
      <c r="C217" s="58"/>
      <c r="D217" s="58"/>
      <c r="E217" s="58"/>
      <c r="F217" s="58"/>
      <c r="G217" s="58"/>
      <c r="H217" s="58"/>
      <c r="I217" s="58"/>
      <c r="J217" s="42"/>
      <c r="K217" s="42"/>
      <c r="L217" s="3"/>
      <c r="M217" s="3"/>
      <c r="N217" s="48"/>
      <c r="O217" s="4"/>
      <c r="P217" s="4"/>
      <c r="Q217" s="5"/>
      <c r="R217" s="6"/>
      <c r="S217" s="6"/>
      <c r="T217" s="7"/>
      <c r="U217" s="7"/>
      <c r="V217" s="61">
        <f>SUM(U217:U221)</f>
        <v>0</v>
      </c>
      <c r="W217" s="64"/>
      <c r="X217" s="67"/>
      <c r="Y217" s="98" t="e">
        <f>IF((SUMIF(Z217:Z221,"0",U217:U221)/SUM(U217:U221) &gt;0.5),"NO","SI")</f>
        <v>#DIV/0!</v>
      </c>
      <c r="Z217" s="29" t="str">
        <f>IF(TRIM(M217)="","",IF(AND(Q217="SI", G217="CUARTO NIVEL PHD"),1.5,IF(AND(Q217="SI",G217="CUARTO NIVEL MAESTRIA"),1,0)))</f>
        <v/>
      </c>
    </row>
    <row r="218" spans="1:26" s="8" customFormat="1" ht="27.95" customHeight="1" x14ac:dyDescent="0.25">
      <c r="A218" s="56"/>
      <c r="B218" s="59"/>
      <c r="C218" s="59"/>
      <c r="D218" s="59"/>
      <c r="E218" s="59"/>
      <c r="F218" s="59"/>
      <c r="G218" s="59"/>
      <c r="H218" s="59"/>
      <c r="I218" s="59"/>
      <c r="J218" s="43"/>
      <c r="K218" s="43"/>
      <c r="L218" s="9"/>
      <c r="M218" s="9"/>
      <c r="N218" s="49"/>
      <c r="O218" s="10"/>
      <c r="P218" s="10"/>
      <c r="Q218" s="11"/>
      <c r="R218" s="12"/>
      <c r="S218" s="12"/>
      <c r="T218" s="10"/>
      <c r="U218" s="10"/>
      <c r="V218" s="62"/>
      <c r="W218" s="65"/>
      <c r="X218" s="68"/>
      <c r="Y218" s="99"/>
      <c r="Z218" s="30" t="str">
        <f>IF(TRIM(M218)="","",IF(AND(Q218="SI", G217="CUARTO NIVEL PHD"),1.5,IF(AND(Q218="SI",G217="CUARTO NIVEL MAESTRIA"),1,0)))</f>
        <v/>
      </c>
    </row>
    <row r="219" spans="1:26" s="8" customFormat="1" ht="27.95" customHeight="1" x14ac:dyDescent="0.25">
      <c r="A219" s="56"/>
      <c r="B219" s="59"/>
      <c r="C219" s="59"/>
      <c r="D219" s="59"/>
      <c r="E219" s="59"/>
      <c r="F219" s="59"/>
      <c r="G219" s="59"/>
      <c r="H219" s="59"/>
      <c r="I219" s="59"/>
      <c r="J219" s="43"/>
      <c r="K219" s="43"/>
      <c r="L219" s="13"/>
      <c r="M219" s="13"/>
      <c r="N219" s="50"/>
      <c r="O219" s="10"/>
      <c r="P219" s="10"/>
      <c r="Q219" s="14"/>
      <c r="R219" s="15"/>
      <c r="S219" s="15"/>
      <c r="T219" s="16"/>
      <c r="U219" s="16"/>
      <c r="V219" s="62"/>
      <c r="W219" s="65"/>
      <c r="X219" s="69"/>
      <c r="Y219" s="99"/>
      <c r="Z219" s="30" t="str">
        <f>IF(TRIM(M219)="","",IF(AND(Q219="SI", G217="CUARTO NIVEL PHD"),1.5,IF(AND(Q219="SI",G217="CUARTO NIVEL MAESTRIA"),1,0)))</f>
        <v/>
      </c>
    </row>
    <row r="220" spans="1:26" s="8" customFormat="1" ht="27.95" customHeight="1" x14ac:dyDescent="0.25">
      <c r="A220" s="56"/>
      <c r="B220" s="59"/>
      <c r="C220" s="59"/>
      <c r="D220" s="59"/>
      <c r="E220" s="59"/>
      <c r="F220" s="59"/>
      <c r="G220" s="59"/>
      <c r="H220" s="59"/>
      <c r="I220" s="59"/>
      <c r="J220" s="44"/>
      <c r="K220" s="43"/>
      <c r="L220" s="13"/>
      <c r="M220" s="13"/>
      <c r="N220" s="50"/>
      <c r="O220" s="10" t="str">
        <f>IF(TRIM(N220)="","",LOOKUP(N220,Datos!$L$8:$L$33,Datos!$J$8:$J$33))</f>
        <v/>
      </c>
      <c r="P220" s="10" t="str">
        <f>IF(TRIM(N220)="","",LOOKUP(N220, Datos!$L$8:$L$33,Datos!$K$8:$K$33))</f>
        <v/>
      </c>
      <c r="Q220" s="14"/>
      <c r="R220" s="15"/>
      <c r="S220" s="15"/>
      <c r="T220" s="16"/>
      <c r="U220" s="16"/>
      <c r="V220" s="62"/>
      <c r="W220" s="65"/>
      <c r="X220" s="69"/>
      <c r="Y220" s="99"/>
      <c r="Z220" s="30" t="str">
        <f>IF(TRIM(M220)="","",IF(AND(Q220="SI", G217="CUARTO NIVEL PHD"),1.5,IF(AND(Q220="SI",G217="CUARTO NIVEL MAESTRIA"),1,0)))</f>
        <v/>
      </c>
    </row>
    <row r="221" spans="1:26" s="8" customFormat="1" ht="27.95" customHeight="1" thickBot="1" x14ac:dyDescent="0.3">
      <c r="A221" s="57"/>
      <c r="B221" s="60"/>
      <c r="C221" s="60"/>
      <c r="D221" s="60"/>
      <c r="E221" s="60"/>
      <c r="F221" s="60"/>
      <c r="G221" s="60"/>
      <c r="H221" s="60"/>
      <c r="I221" s="60"/>
      <c r="J221" s="54"/>
      <c r="K221" s="54"/>
      <c r="L221" s="17"/>
      <c r="M221" s="17"/>
      <c r="N221" s="51"/>
      <c r="O221" s="18" t="str">
        <f>IF(TRIM(N221)="","",LOOKUP(N221,Datos!$L$8:$L$33,Datos!$J$8:$J$33))</f>
        <v/>
      </c>
      <c r="P221" s="18" t="str">
        <f>IF(TRIM(N221)="","",LOOKUP(N221, Datos!$L$8:$L$33,Datos!$K$8:$K$33))</f>
        <v/>
      </c>
      <c r="Q221" s="19"/>
      <c r="R221" s="20"/>
      <c r="S221" s="20"/>
      <c r="T221" s="18"/>
      <c r="U221" s="18"/>
      <c r="V221" s="63"/>
      <c r="W221" s="66"/>
      <c r="X221" s="70"/>
      <c r="Y221" s="100"/>
      <c r="Z221" s="31" t="str">
        <f>IF(TRIM(M221)="","",IF(AND(Q221="SI", G217="CUARTO NIVEL PHD"),1.5,IF(AND(Q221="SI",G217="CUARTO NIVEL MAESTRIA"),1,0)))</f>
        <v/>
      </c>
    </row>
    <row r="222" spans="1:26" s="8" customFormat="1" ht="27.95" customHeight="1" x14ac:dyDescent="0.25">
      <c r="A222" s="55" t="s">
        <v>139</v>
      </c>
      <c r="B222" s="58"/>
      <c r="C222" s="58"/>
      <c r="D222" s="58"/>
      <c r="E222" s="58"/>
      <c r="F222" s="58"/>
      <c r="G222" s="58"/>
      <c r="H222" s="58"/>
      <c r="I222" s="58"/>
      <c r="J222" s="42"/>
      <c r="K222" s="42"/>
      <c r="L222" s="3"/>
      <c r="M222" s="3"/>
      <c r="N222" s="48"/>
      <c r="O222" s="4"/>
      <c r="P222" s="4"/>
      <c r="Q222" s="5"/>
      <c r="R222" s="6"/>
      <c r="S222" s="6"/>
      <c r="T222" s="7"/>
      <c r="U222" s="7"/>
      <c r="V222" s="61">
        <f>SUM(U222:U226)</f>
        <v>0</v>
      </c>
      <c r="W222" s="64"/>
      <c r="X222" s="67"/>
      <c r="Y222" s="98" t="e">
        <f>IF((SUMIF(Z222:Z226,"0",U222:U226)/SUM(U222:U226) &gt;0.5),"NO","SI")</f>
        <v>#DIV/0!</v>
      </c>
      <c r="Z222" s="29" t="str">
        <f>IF(TRIM(M222)="","",IF(AND(Q222="SI", G222="CUARTO NIVEL PHD"),1.5,IF(AND(Q222="SI",G222="CUARTO NIVEL MAESTRIA"),1,0)))</f>
        <v/>
      </c>
    </row>
    <row r="223" spans="1:26" s="8" customFormat="1" ht="27.95" customHeight="1" x14ac:dyDescent="0.25">
      <c r="A223" s="56"/>
      <c r="B223" s="59"/>
      <c r="C223" s="59"/>
      <c r="D223" s="59"/>
      <c r="E223" s="59"/>
      <c r="F223" s="59"/>
      <c r="G223" s="59"/>
      <c r="H223" s="59"/>
      <c r="I223" s="59"/>
      <c r="J223" s="43"/>
      <c r="K223" s="43"/>
      <c r="L223" s="9"/>
      <c r="M223" s="9"/>
      <c r="N223" s="49"/>
      <c r="O223" s="10"/>
      <c r="P223" s="10"/>
      <c r="Q223" s="11"/>
      <c r="R223" s="12"/>
      <c r="S223" s="12"/>
      <c r="T223" s="10"/>
      <c r="U223" s="10"/>
      <c r="V223" s="62"/>
      <c r="W223" s="65"/>
      <c r="X223" s="68"/>
      <c r="Y223" s="99"/>
      <c r="Z223" s="30" t="str">
        <f>IF(TRIM(M223)="","",IF(AND(Q223="SI", G222="CUARTO NIVEL PHD"),1.5,IF(AND(Q223="SI",G222="CUARTO NIVEL MAESTRIA"),1,0)))</f>
        <v/>
      </c>
    </row>
    <row r="224" spans="1:26" s="8" customFormat="1" ht="27.95" customHeight="1" x14ac:dyDescent="0.25">
      <c r="A224" s="56"/>
      <c r="B224" s="59"/>
      <c r="C224" s="59"/>
      <c r="D224" s="59"/>
      <c r="E224" s="59"/>
      <c r="F224" s="59"/>
      <c r="G224" s="59"/>
      <c r="H224" s="59"/>
      <c r="I224" s="59"/>
      <c r="J224" s="43"/>
      <c r="K224" s="43"/>
      <c r="L224" s="13"/>
      <c r="M224" s="13"/>
      <c r="N224" s="50"/>
      <c r="O224" s="10"/>
      <c r="P224" s="10"/>
      <c r="Q224" s="14"/>
      <c r="R224" s="15"/>
      <c r="S224" s="15"/>
      <c r="T224" s="16"/>
      <c r="U224" s="16"/>
      <c r="V224" s="62"/>
      <c r="W224" s="65"/>
      <c r="X224" s="69"/>
      <c r="Y224" s="99"/>
      <c r="Z224" s="30" t="str">
        <f>IF(TRIM(M224)="","",IF(AND(Q224="SI", G222="CUARTO NIVEL PHD"),1.5,IF(AND(Q224="SI",G222="CUARTO NIVEL MAESTRIA"),1,0)))</f>
        <v/>
      </c>
    </row>
    <row r="225" spans="1:26" s="8" customFormat="1" ht="27.95" customHeight="1" x14ac:dyDescent="0.25">
      <c r="A225" s="56"/>
      <c r="B225" s="59"/>
      <c r="C225" s="59"/>
      <c r="D225" s="59"/>
      <c r="E225" s="59"/>
      <c r="F225" s="59"/>
      <c r="G225" s="59"/>
      <c r="H225" s="59"/>
      <c r="I225" s="59"/>
      <c r="J225" s="44"/>
      <c r="K225" s="43"/>
      <c r="L225" s="13"/>
      <c r="M225" s="13"/>
      <c r="N225" s="50"/>
      <c r="O225" s="10" t="str">
        <f>IF(TRIM(N225)="","",LOOKUP(N225,Datos!$L$8:$L$33,Datos!$J$8:$J$33))</f>
        <v/>
      </c>
      <c r="P225" s="10" t="str">
        <f>IF(TRIM(N225)="","",LOOKUP(N225, Datos!$L$8:$L$33,Datos!$K$8:$K$33))</f>
        <v/>
      </c>
      <c r="Q225" s="14"/>
      <c r="R225" s="15"/>
      <c r="S225" s="15"/>
      <c r="T225" s="16"/>
      <c r="U225" s="16"/>
      <c r="V225" s="62"/>
      <c r="W225" s="65"/>
      <c r="X225" s="69"/>
      <c r="Y225" s="99"/>
      <c r="Z225" s="30" t="str">
        <f>IF(TRIM(M225)="","",IF(AND(Q225="SI", G222="CUARTO NIVEL PHD"),1.5,IF(AND(Q225="SI",G222="CUARTO NIVEL MAESTRIA"),1,0)))</f>
        <v/>
      </c>
    </row>
    <row r="226" spans="1:26" s="8" customFormat="1" ht="27.95" customHeight="1" thickBot="1" x14ac:dyDescent="0.3">
      <c r="A226" s="57"/>
      <c r="B226" s="60"/>
      <c r="C226" s="60"/>
      <c r="D226" s="60"/>
      <c r="E226" s="60"/>
      <c r="F226" s="60"/>
      <c r="G226" s="60"/>
      <c r="H226" s="60"/>
      <c r="I226" s="60"/>
      <c r="J226" s="54"/>
      <c r="K226" s="54"/>
      <c r="L226" s="17"/>
      <c r="M226" s="17"/>
      <c r="N226" s="51"/>
      <c r="O226" s="18" t="str">
        <f>IF(TRIM(N226)="","",LOOKUP(N226,Datos!$L$8:$L$33,Datos!$J$8:$J$33))</f>
        <v/>
      </c>
      <c r="P226" s="18" t="str">
        <f>IF(TRIM(N226)="","",LOOKUP(N226, Datos!$L$8:$L$33,Datos!$K$8:$K$33))</f>
        <v/>
      </c>
      <c r="Q226" s="19"/>
      <c r="R226" s="20"/>
      <c r="S226" s="20"/>
      <c r="T226" s="18"/>
      <c r="U226" s="18"/>
      <c r="V226" s="63"/>
      <c r="W226" s="66"/>
      <c r="X226" s="70"/>
      <c r="Y226" s="100"/>
      <c r="Z226" s="31" t="str">
        <f>IF(TRIM(M226)="","",IF(AND(Q226="SI", G222="CUARTO NIVEL PHD"),1.5,IF(AND(Q226="SI",G222="CUARTO NIVEL MAESTRIA"),1,0)))</f>
        <v/>
      </c>
    </row>
    <row r="227" spans="1:26" s="8" customFormat="1" ht="27.95" customHeight="1" x14ac:dyDescent="0.25">
      <c r="A227" s="55" t="s">
        <v>140</v>
      </c>
      <c r="B227" s="58"/>
      <c r="C227" s="58"/>
      <c r="D227" s="58"/>
      <c r="E227" s="58"/>
      <c r="F227" s="58"/>
      <c r="G227" s="58"/>
      <c r="H227" s="58"/>
      <c r="I227" s="58"/>
      <c r="J227" s="42"/>
      <c r="K227" s="42"/>
      <c r="L227" s="3"/>
      <c r="M227" s="3"/>
      <c r="N227" s="48"/>
      <c r="O227" s="4"/>
      <c r="P227" s="4"/>
      <c r="Q227" s="5"/>
      <c r="R227" s="6"/>
      <c r="S227" s="6"/>
      <c r="T227" s="7"/>
      <c r="U227" s="7"/>
      <c r="V227" s="61">
        <f>SUM(U227:U231)</f>
        <v>0</v>
      </c>
      <c r="W227" s="64"/>
      <c r="X227" s="67"/>
      <c r="Y227" s="98" t="e">
        <f>IF((SUMIF(Z227:Z231,"0",U227:U231)/SUM(U227:U231) &gt;0.5),"NO","SI")</f>
        <v>#DIV/0!</v>
      </c>
      <c r="Z227" s="29" t="str">
        <f>IF(TRIM(M227)="","",IF(AND(Q227="SI", G227="CUARTO NIVEL PHD"),1.5,IF(AND(Q227="SI",G227="CUARTO NIVEL MAESTRIA"),1,0)))</f>
        <v/>
      </c>
    </row>
    <row r="228" spans="1:26" s="8" customFormat="1" ht="27.95" customHeight="1" x14ac:dyDescent="0.25">
      <c r="A228" s="56"/>
      <c r="B228" s="59"/>
      <c r="C228" s="59"/>
      <c r="D228" s="59"/>
      <c r="E228" s="59"/>
      <c r="F228" s="59"/>
      <c r="G228" s="59"/>
      <c r="H228" s="59"/>
      <c r="I228" s="59"/>
      <c r="J228" s="43"/>
      <c r="K228" s="43"/>
      <c r="L228" s="9"/>
      <c r="M228" s="9"/>
      <c r="N228" s="49"/>
      <c r="O228" s="10"/>
      <c r="P228" s="10"/>
      <c r="Q228" s="11"/>
      <c r="R228" s="12"/>
      <c r="S228" s="12"/>
      <c r="T228" s="10"/>
      <c r="U228" s="10"/>
      <c r="V228" s="62"/>
      <c r="W228" s="65"/>
      <c r="X228" s="68"/>
      <c r="Y228" s="99"/>
      <c r="Z228" s="30" t="str">
        <f>IF(TRIM(M228)="","",IF(AND(Q228="SI", G227="CUARTO NIVEL PHD"),1.5,IF(AND(Q228="SI",G227="CUARTO NIVEL MAESTRIA"),1,0)))</f>
        <v/>
      </c>
    </row>
    <row r="229" spans="1:26" s="8" customFormat="1" ht="27.95" customHeight="1" x14ac:dyDescent="0.25">
      <c r="A229" s="56"/>
      <c r="B229" s="59"/>
      <c r="C229" s="59"/>
      <c r="D229" s="59"/>
      <c r="E229" s="59"/>
      <c r="F229" s="59"/>
      <c r="G229" s="59"/>
      <c r="H229" s="59"/>
      <c r="I229" s="59"/>
      <c r="J229" s="43"/>
      <c r="K229" s="43"/>
      <c r="L229" s="13"/>
      <c r="M229" s="13"/>
      <c r="N229" s="50"/>
      <c r="O229" s="10"/>
      <c r="P229" s="10"/>
      <c r="Q229" s="14"/>
      <c r="R229" s="15"/>
      <c r="S229" s="15"/>
      <c r="T229" s="16"/>
      <c r="U229" s="16"/>
      <c r="V229" s="62"/>
      <c r="W229" s="65"/>
      <c r="X229" s="69"/>
      <c r="Y229" s="99"/>
      <c r="Z229" s="30" t="str">
        <f>IF(TRIM(M229)="","",IF(AND(Q229="SI", G227="CUARTO NIVEL PHD"),1.5,IF(AND(Q229="SI",G227="CUARTO NIVEL MAESTRIA"),1,0)))</f>
        <v/>
      </c>
    </row>
    <row r="230" spans="1:26" s="8" customFormat="1" ht="27.95" customHeight="1" x14ac:dyDescent="0.25">
      <c r="A230" s="56"/>
      <c r="B230" s="59"/>
      <c r="C230" s="59"/>
      <c r="D230" s="59"/>
      <c r="E230" s="59"/>
      <c r="F230" s="59"/>
      <c r="G230" s="59"/>
      <c r="H230" s="59"/>
      <c r="I230" s="59"/>
      <c r="J230" s="44"/>
      <c r="K230" s="43"/>
      <c r="L230" s="13"/>
      <c r="M230" s="13"/>
      <c r="N230" s="50"/>
      <c r="O230" s="10" t="str">
        <f>IF(TRIM(N230)="","",LOOKUP(N230,Datos!$L$8:$L$33,Datos!$J$8:$J$33))</f>
        <v/>
      </c>
      <c r="P230" s="10" t="str">
        <f>IF(TRIM(N230)="","",LOOKUP(N230, Datos!$L$8:$L$33,Datos!$K$8:$K$33))</f>
        <v/>
      </c>
      <c r="Q230" s="14"/>
      <c r="R230" s="15"/>
      <c r="S230" s="15"/>
      <c r="T230" s="16"/>
      <c r="U230" s="16"/>
      <c r="V230" s="62"/>
      <c r="W230" s="65"/>
      <c r="X230" s="69"/>
      <c r="Y230" s="99"/>
      <c r="Z230" s="30" t="str">
        <f>IF(TRIM(M230)="","",IF(AND(Q230="SI", G227="CUARTO NIVEL PHD"),1.5,IF(AND(Q230="SI",G227="CUARTO NIVEL MAESTRIA"),1,0)))</f>
        <v/>
      </c>
    </row>
    <row r="231" spans="1:26" s="8" customFormat="1" ht="27.95" customHeight="1" thickBot="1" x14ac:dyDescent="0.3">
      <c r="A231" s="57"/>
      <c r="B231" s="60"/>
      <c r="C231" s="60"/>
      <c r="D231" s="60"/>
      <c r="E231" s="60"/>
      <c r="F231" s="60"/>
      <c r="G231" s="60"/>
      <c r="H231" s="60"/>
      <c r="I231" s="60"/>
      <c r="J231" s="54"/>
      <c r="K231" s="54"/>
      <c r="L231" s="17"/>
      <c r="M231" s="17"/>
      <c r="N231" s="51"/>
      <c r="O231" s="18" t="str">
        <f>IF(TRIM(N231)="","",LOOKUP(N231,Datos!$L$8:$L$33,Datos!$J$8:$J$33))</f>
        <v/>
      </c>
      <c r="P231" s="18" t="str">
        <f>IF(TRIM(N231)="","",LOOKUP(N231, Datos!$L$8:$L$33,Datos!$K$8:$K$33))</f>
        <v/>
      </c>
      <c r="Q231" s="19"/>
      <c r="R231" s="20"/>
      <c r="S231" s="20"/>
      <c r="T231" s="18"/>
      <c r="U231" s="18"/>
      <c r="V231" s="63"/>
      <c r="W231" s="66"/>
      <c r="X231" s="70"/>
      <c r="Y231" s="100"/>
      <c r="Z231" s="31" t="str">
        <f>IF(TRIM(M231)="","",IF(AND(Q231="SI", G227="CUARTO NIVEL PHD"),1.5,IF(AND(Q231="SI",G227="CUARTO NIVEL MAESTRIA"),1,0)))</f>
        <v/>
      </c>
    </row>
    <row r="232" spans="1:26" s="8" customFormat="1" ht="27.95" customHeight="1" x14ac:dyDescent="0.25">
      <c r="A232" s="55" t="s">
        <v>141</v>
      </c>
      <c r="B232" s="58"/>
      <c r="C232" s="58"/>
      <c r="D232" s="58"/>
      <c r="E232" s="58"/>
      <c r="F232" s="58"/>
      <c r="G232" s="58"/>
      <c r="H232" s="58"/>
      <c r="I232" s="58"/>
      <c r="J232" s="42"/>
      <c r="K232" s="42"/>
      <c r="L232" s="3"/>
      <c r="M232" s="3"/>
      <c r="N232" s="48"/>
      <c r="O232" s="4"/>
      <c r="P232" s="4"/>
      <c r="Q232" s="5"/>
      <c r="R232" s="6"/>
      <c r="S232" s="6"/>
      <c r="T232" s="7"/>
      <c r="U232" s="7"/>
      <c r="V232" s="61">
        <f>SUM(U232:U236)</f>
        <v>0</v>
      </c>
      <c r="W232" s="64"/>
      <c r="X232" s="67"/>
      <c r="Y232" s="98" t="e">
        <f>IF((SUMIF(Z232:Z236,"0",U232:U236)/SUM(U232:U236) &gt;0.5),"NO","SI")</f>
        <v>#DIV/0!</v>
      </c>
      <c r="Z232" s="29" t="str">
        <f>IF(TRIM(M232)="","",IF(AND(Q232="SI", G232="CUARTO NIVEL PHD"),1.5,IF(AND(Q232="SI",G232="CUARTO NIVEL MAESTRIA"),1,0)))</f>
        <v/>
      </c>
    </row>
    <row r="233" spans="1:26" s="8" customFormat="1" ht="27.95" customHeight="1" x14ac:dyDescent="0.25">
      <c r="A233" s="56"/>
      <c r="B233" s="59"/>
      <c r="C233" s="59"/>
      <c r="D233" s="59"/>
      <c r="E233" s="59"/>
      <c r="F233" s="59"/>
      <c r="G233" s="59"/>
      <c r="H233" s="59"/>
      <c r="I233" s="59"/>
      <c r="J233" s="43"/>
      <c r="K233" s="43"/>
      <c r="L233" s="9"/>
      <c r="M233" s="9"/>
      <c r="N233" s="49"/>
      <c r="O233" s="10"/>
      <c r="P233" s="10"/>
      <c r="Q233" s="11"/>
      <c r="R233" s="12"/>
      <c r="S233" s="12"/>
      <c r="T233" s="10"/>
      <c r="U233" s="10"/>
      <c r="V233" s="62"/>
      <c r="W233" s="65"/>
      <c r="X233" s="68"/>
      <c r="Y233" s="99"/>
      <c r="Z233" s="30" t="str">
        <f>IF(TRIM(M233)="","",IF(AND(Q233="SI", G232="CUARTO NIVEL PHD"),1.5,IF(AND(Q233="SI",G232="CUARTO NIVEL MAESTRIA"),1,0)))</f>
        <v/>
      </c>
    </row>
    <row r="234" spans="1:26" s="8" customFormat="1" ht="27.95" customHeight="1" x14ac:dyDescent="0.25">
      <c r="A234" s="56"/>
      <c r="B234" s="59"/>
      <c r="C234" s="59"/>
      <c r="D234" s="59"/>
      <c r="E234" s="59"/>
      <c r="F234" s="59"/>
      <c r="G234" s="59"/>
      <c r="H234" s="59"/>
      <c r="I234" s="59"/>
      <c r="J234" s="43"/>
      <c r="K234" s="43"/>
      <c r="L234" s="13"/>
      <c r="M234" s="13"/>
      <c r="N234" s="50"/>
      <c r="O234" s="10"/>
      <c r="P234" s="10"/>
      <c r="Q234" s="14"/>
      <c r="R234" s="15"/>
      <c r="S234" s="15"/>
      <c r="T234" s="16"/>
      <c r="U234" s="16"/>
      <c r="V234" s="62"/>
      <c r="W234" s="65"/>
      <c r="X234" s="69"/>
      <c r="Y234" s="99"/>
      <c r="Z234" s="30" t="str">
        <f>IF(TRIM(M234)="","",IF(AND(Q234="SI", G232="CUARTO NIVEL PHD"),1.5,IF(AND(Q234="SI",G232="CUARTO NIVEL MAESTRIA"),1,0)))</f>
        <v/>
      </c>
    </row>
    <row r="235" spans="1:26" s="8" customFormat="1" ht="27.95" customHeight="1" x14ac:dyDescent="0.25">
      <c r="A235" s="56"/>
      <c r="B235" s="59"/>
      <c r="C235" s="59"/>
      <c r="D235" s="59"/>
      <c r="E235" s="59"/>
      <c r="F235" s="59"/>
      <c r="G235" s="59"/>
      <c r="H235" s="59"/>
      <c r="I235" s="59"/>
      <c r="J235" s="44"/>
      <c r="K235" s="43"/>
      <c r="L235" s="13"/>
      <c r="M235" s="13"/>
      <c r="N235" s="50"/>
      <c r="O235" s="10" t="str">
        <f>IF(TRIM(N235)="","",LOOKUP(N235,Datos!$L$8:$L$33,Datos!$J$8:$J$33))</f>
        <v/>
      </c>
      <c r="P235" s="10" t="str">
        <f>IF(TRIM(N235)="","",LOOKUP(N235, Datos!$L$8:$L$33,Datos!$K$8:$K$33))</f>
        <v/>
      </c>
      <c r="Q235" s="14"/>
      <c r="R235" s="15"/>
      <c r="S235" s="15"/>
      <c r="T235" s="16"/>
      <c r="U235" s="16"/>
      <c r="V235" s="62"/>
      <c r="W235" s="65"/>
      <c r="X235" s="69"/>
      <c r="Y235" s="99"/>
      <c r="Z235" s="30" t="str">
        <f>IF(TRIM(M235)="","",IF(AND(Q235="SI", G232="CUARTO NIVEL PHD"),1.5,IF(AND(Q235="SI",G232="CUARTO NIVEL MAESTRIA"),1,0)))</f>
        <v/>
      </c>
    </row>
    <row r="236" spans="1:26" s="8" customFormat="1" ht="27.95" customHeight="1" thickBot="1" x14ac:dyDescent="0.3">
      <c r="A236" s="57"/>
      <c r="B236" s="60"/>
      <c r="C236" s="60"/>
      <c r="D236" s="60"/>
      <c r="E236" s="60"/>
      <c r="F236" s="60"/>
      <c r="G236" s="60"/>
      <c r="H236" s="60"/>
      <c r="I236" s="60"/>
      <c r="J236" s="54"/>
      <c r="K236" s="54"/>
      <c r="L236" s="17"/>
      <c r="M236" s="17"/>
      <c r="N236" s="51"/>
      <c r="O236" s="18" t="str">
        <f>IF(TRIM(N236)="","",LOOKUP(N236,Datos!$L$8:$L$33,Datos!$J$8:$J$33))</f>
        <v/>
      </c>
      <c r="P236" s="18" t="str">
        <f>IF(TRIM(N236)="","",LOOKUP(N236, Datos!$L$8:$L$33,Datos!$K$8:$K$33))</f>
        <v/>
      </c>
      <c r="Q236" s="19"/>
      <c r="R236" s="20"/>
      <c r="S236" s="20"/>
      <c r="T236" s="18"/>
      <c r="U236" s="18"/>
      <c r="V236" s="63"/>
      <c r="W236" s="66"/>
      <c r="X236" s="70"/>
      <c r="Y236" s="100"/>
      <c r="Z236" s="31" t="str">
        <f>IF(TRIM(M236)="","",IF(AND(Q236="SI", G232="CUARTO NIVEL PHD"),1.5,IF(AND(Q236="SI",G232="CUARTO NIVEL MAESTRIA"),1,0)))</f>
        <v/>
      </c>
    </row>
    <row r="237" spans="1:26" s="8" customFormat="1" ht="27.95" customHeight="1" x14ac:dyDescent="0.25">
      <c r="A237" s="55" t="s">
        <v>142</v>
      </c>
      <c r="B237" s="58"/>
      <c r="C237" s="58"/>
      <c r="D237" s="58"/>
      <c r="E237" s="58"/>
      <c r="F237" s="58"/>
      <c r="G237" s="58"/>
      <c r="H237" s="58"/>
      <c r="I237" s="58"/>
      <c r="J237" s="42"/>
      <c r="K237" s="42"/>
      <c r="L237" s="3"/>
      <c r="M237" s="3"/>
      <c r="N237" s="48"/>
      <c r="O237" s="4"/>
      <c r="P237" s="4"/>
      <c r="Q237" s="5"/>
      <c r="R237" s="6"/>
      <c r="S237" s="6"/>
      <c r="T237" s="7"/>
      <c r="U237" s="7"/>
      <c r="V237" s="61">
        <f>SUM(U237:U241)</f>
        <v>0</v>
      </c>
      <c r="W237" s="64"/>
      <c r="X237" s="67"/>
      <c r="Y237" s="98" t="e">
        <f>IF((SUMIF(Z237:Z241,"0",U237:U241)/SUM(U237:U241) &gt;0.5),"NO","SI")</f>
        <v>#DIV/0!</v>
      </c>
      <c r="Z237" s="29" t="str">
        <f>IF(TRIM(M237)="","",IF(AND(Q237="SI", G237="CUARTO NIVEL PHD"),1.5,IF(AND(Q237="SI",G237="CUARTO NIVEL MAESTRIA"),1,0)))</f>
        <v/>
      </c>
    </row>
    <row r="238" spans="1:26" s="8" customFormat="1" ht="27.95" customHeight="1" x14ac:dyDescent="0.25">
      <c r="A238" s="56"/>
      <c r="B238" s="59"/>
      <c r="C238" s="59"/>
      <c r="D238" s="59"/>
      <c r="E238" s="59"/>
      <c r="F238" s="59"/>
      <c r="G238" s="59"/>
      <c r="H238" s="59"/>
      <c r="I238" s="59"/>
      <c r="J238" s="43"/>
      <c r="K238" s="43"/>
      <c r="L238" s="9"/>
      <c r="M238" s="9"/>
      <c r="N238" s="49"/>
      <c r="O238" s="10"/>
      <c r="P238" s="10"/>
      <c r="Q238" s="11"/>
      <c r="R238" s="12"/>
      <c r="S238" s="12"/>
      <c r="T238" s="10"/>
      <c r="U238" s="10"/>
      <c r="V238" s="62"/>
      <c r="W238" s="65"/>
      <c r="X238" s="68"/>
      <c r="Y238" s="99"/>
      <c r="Z238" s="30" t="str">
        <f>IF(TRIM(M238)="","",IF(AND(Q238="SI", G237="CUARTO NIVEL PHD"),1.5,IF(AND(Q238="SI",G237="CUARTO NIVEL MAESTRIA"),1,0)))</f>
        <v/>
      </c>
    </row>
    <row r="239" spans="1:26" s="8" customFormat="1" ht="27.95" customHeight="1" x14ac:dyDescent="0.25">
      <c r="A239" s="56"/>
      <c r="B239" s="59"/>
      <c r="C239" s="59"/>
      <c r="D239" s="59"/>
      <c r="E239" s="59"/>
      <c r="F239" s="59"/>
      <c r="G239" s="59"/>
      <c r="H239" s="59"/>
      <c r="I239" s="59"/>
      <c r="J239" s="43"/>
      <c r="K239" s="43"/>
      <c r="L239" s="13"/>
      <c r="M239" s="13"/>
      <c r="N239" s="50"/>
      <c r="O239" s="10"/>
      <c r="P239" s="10"/>
      <c r="Q239" s="14"/>
      <c r="R239" s="15"/>
      <c r="S239" s="15"/>
      <c r="T239" s="16"/>
      <c r="U239" s="16"/>
      <c r="V239" s="62"/>
      <c r="W239" s="65"/>
      <c r="X239" s="69"/>
      <c r="Y239" s="99"/>
      <c r="Z239" s="30" t="str">
        <f>IF(TRIM(M239)="","",IF(AND(Q239="SI", G237="CUARTO NIVEL PHD"),1.5,IF(AND(Q239="SI",G237="CUARTO NIVEL MAESTRIA"),1,0)))</f>
        <v/>
      </c>
    </row>
    <row r="240" spans="1:26" s="8" customFormat="1" ht="27.95" customHeight="1" x14ac:dyDescent="0.25">
      <c r="A240" s="56"/>
      <c r="B240" s="59"/>
      <c r="C240" s="59"/>
      <c r="D240" s="59"/>
      <c r="E240" s="59"/>
      <c r="F240" s="59"/>
      <c r="G240" s="59"/>
      <c r="H240" s="59"/>
      <c r="I240" s="59"/>
      <c r="J240" s="44"/>
      <c r="K240" s="43"/>
      <c r="L240" s="13"/>
      <c r="M240" s="13"/>
      <c r="N240" s="50"/>
      <c r="O240" s="10" t="str">
        <f>IF(TRIM(N240)="","",LOOKUP(N240,Datos!$L$8:$L$33,Datos!$J$8:$J$33))</f>
        <v/>
      </c>
      <c r="P240" s="10" t="str">
        <f>IF(TRIM(N240)="","",LOOKUP(N240, Datos!$L$8:$L$33,Datos!$K$8:$K$33))</f>
        <v/>
      </c>
      <c r="Q240" s="14"/>
      <c r="R240" s="15"/>
      <c r="S240" s="15"/>
      <c r="T240" s="16"/>
      <c r="U240" s="16"/>
      <c r="V240" s="62"/>
      <c r="W240" s="65"/>
      <c r="X240" s="69"/>
      <c r="Y240" s="99"/>
      <c r="Z240" s="30" t="str">
        <f>IF(TRIM(M240)="","",IF(AND(Q240="SI", G237="CUARTO NIVEL PHD"),1.5,IF(AND(Q240="SI",G237="CUARTO NIVEL MAESTRIA"),1,0)))</f>
        <v/>
      </c>
    </row>
    <row r="241" spans="1:26" s="8" customFormat="1" ht="27.95" customHeight="1" thickBot="1" x14ac:dyDescent="0.3">
      <c r="A241" s="57"/>
      <c r="B241" s="60"/>
      <c r="C241" s="60"/>
      <c r="D241" s="60"/>
      <c r="E241" s="60"/>
      <c r="F241" s="60"/>
      <c r="G241" s="60"/>
      <c r="H241" s="60"/>
      <c r="I241" s="60"/>
      <c r="J241" s="54"/>
      <c r="K241" s="54"/>
      <c r="L241" s="17"/>
      <c r="M241" s="17"/>
      <c r="N241" s="51"/>
      <c r="O241" s="18" t="str">
        <f>IF(TRIM(N241)="","",LOOKUP(N241,Datos!$L$8:$L$33,Datos!$J$8:$J$33))</f>
        <v/>
      </c>
      <c r="P241" s="18" t="str">
        <f>IF(TRIM(N241)="","",LOOKUP(N241, Datos!$L$8:$L$33,Datos!$K$8:$K$33))</f>
        <v/>
      </c>
      <c r="Q241" s="19"/>
      <c r="R241" s="20"/>
      <c r="S241" s="20"/>
      <c r="T241" s="18"/>
      <c r="U241" s="18"/>
      <c r="V241" s="63"/>
      <c r="W241" s="66"/>
      <c r="X241" s="70"/>
      <c r="Y241" s="100"/>
      <c r="Z241" s="31" t="str">
        <f>IF(TRIM(M241)="","",IF(AND(Q241="SI", G237="CUARTO NIVEL PHD"),1.5,IF(AND(Q241="SI",G237="CUARTO NIVEL MAESTRIA"),1,0)))</f>
        <v/>
      </c>
    </row>
    <row r="242" spans="1:26" s="8" customFormat="1" ht="27.95" customHeight="1" x14ac:dyDescent="0.25">
      <c r="A242" s="55" t="s">
        <v>143</v>
      </c>
      <c r="B242" s="58"/>
      <c r="C242" s="58"/>
      <c r="D242" s="58"/>
      <c r="E242" s="58"/>
      <c r="F242" s="58"/>
      <c r="G242" s="58"/>
      <c r="H242" s="58"/>
      <c r="I242" s="58"/>
      <c r="J242" s="42"/>
      <c r="K242" s="42"/>
      <c r="L242" s="3"/>
      <c r="M242" s="3"/>
      <c r="N242" s="48"/>
      <c r="O242" s="4"/>
      <c r="P242" s="4"/>
      <c r="Q242" s="5"/>
      <c r="R242" s="6"/>
      <c r="S242" s="6"/>
      <c r="T242" s="7"/>
      <c r="U242" s="7"/>
      <c r="V242" s="61">
        <f>SUM(U242:U246)</f>
        <v>0</v>
      </c>
      <c r="W242" s="64"/>
      <c r="X242" s="67"/>
      <c r="Y242" s="98" t="e">
        <f>IF((SUMIF(Z242:Z246,"0",U242:U246)/SUM(U242:U246) &gt;0.5),"NO","SI")</f>
        <v>#DIV/0!</v>
      </c>
      <c r="Z242" s="29" t="str">
        <f>IF(TRIM(M242)="","",IF(AND(Q242="SI", G242="CUARTO NIVEL PHD"),1.5,IF(AND(Q242="SI",G242="CUARTO NIVEL MAESTRIA"),1,0)))</f>
        <v/>
      </c>
    </row>
    <row r="243" spans="1:26" s="8" customFormat="1" ht="27.95" customHeight="1" x14ac:dyDescent="0.25">
      <c r="A243" s="56"/>
      <c r="B243" s="59"/>
      <c r="C243" s="59"/>
      <c r="D243" s="59"/>
      <c r="E243" s="59"/>
      <c r="F243" s="59"/>
      <c r="G243" s="59"/>
      <c r="H243" s="59"/>
      <c r="I243" s="59"/>
      <c r="J243" s="43"/>
      <c r="K243" s="43"/>
      <c r="L243" s="9"/>
      <c r="M243" s="9"/>
      <c r="N243" s="49"/>
      <c r="O243" s="10"/>
      <c r="P243" s="10"/>
      <c r="Q243" s="11"/>
      <c r="R243" s="12"/>
      <c r="S243" s="12"/>
      <c r="T243" s="10"/>
      <c r="U243" s="10"/>
      <c r="V243" s="62"/>
      <c r="W243" s="65"/>
      <c r="X243" s="68"/>
      <c r="Y243" s="99"/>
      <c r="Z243" s="30" t="str">
        <f>IF(TRIM(M243)="","",IF(AND(Q243="SI", G242="CUARTO NIVEL PHD"),1.5,IF(AND(Q243="SI",G242="CUARTO NIVEL MAESTRIA"),1,0)))</f>
        <v/>
      </c>
    </row>
    <row r="244" spans="1:26" s="8" customFormat="1" ht="27.95" customHeight="1" x14ac:dyDescent="0.25">
      <c r="A244" s="56"/>
      <c r="B244" s="59"/>
      <c r="C244" s="59"/>
      <c r="D244" s="59"/>
      <c r="E244" s="59"/>
      <c r="F244" s="59"/>
      <c r="G244" s="59"/>
      <c r="H244" s="59"/>
      <c r="I244" s="59"/>
      <c r="J244" s="43"/>
      <c r="K244" s="43"/>
      <c r="L244" s="13"/>
      <c r="M244" s="13"/>
      <c r="N244" s="50"/>
      <c r="O244" s="10"/>
      <c r="P244" s="10"/>
      <c r="Q244" s="14"/>
      <c r="R244" s="15"/>
      <c r="S244" s="15"/>
      <c r="T244" s="16"/>
      <c r="U244" s="16"/>
      <c r="V244" s="62"/>
      <c r="W244" s="65"/>
      <c r="X244" s="69"/>
      <c r="Y244" s="99"/>
      <c r="Z244" s="30" t="str">
        <f>IF(TRIM(M244)="","",IF(AND(Q244="SI", G242="CUARTO NIVEL PHD"),1.5,IF(AND(Q244="SI",G242="CUARTO NIVEL MAESTRIA"),1,0)))</f>
        <v/>
      </c>
    </row>
    <row r="245" spans="1:26" s="8" customFormat="1" ht="27.95" customHeight="1" x14ac:dyDescent="0.25">
      <c r="A245" s="56"/>
      <c r="B245" s="59"/>
      <c r="C245" s="59"/>
      <c r="D245" s="59"/>
      <c r="E245" s="59"/>
      <c r="F245" s="59"/>
      <c r="G245" s="59"/>
      <c r="H245" s="59"/>
      <c r="I245" s="59"/>
      <c r="J245" s="44"/>
      <c r="K245" s="43"/>
      <c r="L245" s="13"/>
      <c r="M245" s="13"/>
      <c r="N245" s="50"/>
      <c r="O245" s="10" t="str">
        <f>IF(TRIM(N245)="","",LOOKUP(N245,Datos!$L$8:$L$33,Datos!$J$8:$J$33))</f>
        <v/>
      </c>
      <c r="P245" s="10" t="str">
        <f>IF(TRIM(N245)="","",LOOKUP(N245, Datos!$L$8:$L$33,Datos!$K$8:$K$33))</f>
        <v/>
      </c>
      <c r="Q245" s="14"/>
      <c r="R245" s="15"/>
      <c r="S245" s="15"/>
      <c r="T245" s="16"/>
      <c r="U245" s="16"/>
      <c r="V245" s="62"/>
      <c r="W245" s="65"/>
      <c r="X245" s="69"/>
      <c r="Y245" s="99"/>
      <c r="Z245" s="30" t="str">
        <f>IF(TRIM(M245)="","",IF(AND(Q245="SI", G242="CUARTO NIVEL PHD"),1.5,IF(AND(Q245="SI",G242="CUARTO NIVEL MAESTRIA"),1,0)))</f>
        <v/>
      </c>
    </row>
    <row r="246" spans="1:26" s="8" customFormat="1" ht="27.95" customHeight="1" thickBot="1" x14ac:dyDescent="0.3">
      <c r="A246" s="57"/>
      <c r="B246" s="60"/>
      <c r="C246" s="60"/>
      <c r="D246" s="60"/>
      <c r="E246" s="60"/>
      <c r="F246" s="60"/>
      <c r="G246" s="60"/>
      <c r="H246" s="60"/>
      <c r="I246" s="60"/>
      <c r="J246" s="54"/>
      <c r="K246" s="54"/>
      <c r="L246" s="17"/>
      <c r="M246" s="17"/>
      <c r="N246" s="51"/>
      <c r="O246" s="18" t="str">
        <f>IF(TRIM(N246)="","",LOOKUP(N246,Datos!$L$8:$L$33,Datos!$J$8:$J$33))</f>
        <v/>
      </c>
      <c r="P246" s="18" t="str">
        <f>IF(TRIM(N246)="","",LOOKUP(N246, Datos!$L$8:$L$33,Datos!$K$8:$K$33))</f>
        <v/>
      </c>
      <c r="Q246" s="19"/>
      <c r="R246" s="20"/>
      <c r="S246" s="20"/>
      <c r="T246" s="18"/>
      <c r="U246" s="18"/>
      <c r="V246" s="63"/>
      <c r="W246" s="66"/>
      <c r="X246" s="70"/>
      <c r="Y246" s="100"/>
      <c r="Z246" s="31" t="str">
        <f>IF(TRIM(M246)="","",IF(AND(Q246="SI", G242="CUARTO NIVEL PHD"),1.5,IF(AND(Q246="SI",G242="CUARTO NIVEL MAESTRIA"),1,0)))</f>
        <v/>
      </c>
    </row>
    <row r="247" spans="1:26" s="8" customFormat="1" ht="27.95" customHeight="1" x14ac:dyDescent="0.25">
      <c r="A247" s="55" t="s">
        <v>144</v>
      </c>
      <c r="B247" s="58"/>
      <c r="C247" s="58"/>
      <c r="D247" s="58"/>
      <c r="E247" s="58"/>
      <c r="F247" s="58"/>
      <c r="G247" s="58"/>
      <c r="H247" s="58"/>
      <c r="I247" s="58"/>
      <c r="J247" s="42"/>
      <c r="K247" s="42"/>
      <c r="L247" s="3"/>
      <c r="M247" s="3"/>
      <c r="N247" s="48"/>
      <c r="O247" s="4"/>
      <c r="P247" s="4"/>
      <c r="Q247" s="5"/>
      <c r="R247" s="6"/>
      <c r="S247" s="6"/>
      <c r="T247" s="7"/>
      <c r="U247" s="7"/>
      <c r="V247" s="61">
        <f>SUM(U247:U251)</f>
        <v>0</v>
      </c>
      <c r="W247" s="64"/>
      <c r="X247" s="67"/>
      <c r="Y247" s="98" t="e">
        <f>IF((SUMIF(Z247:Z251,"0",U247:U251)/SUM(U247:U251) &gt;0.5),"NO","SI")</f>
        <v>#DIV/0!</v>
      </c>
      <c r="Z247" s="29" t="str">
        <f>IF(TRIM(M247)="","",IF(AND(Q247="SI", G247="CUARTO NIVEL PHD"),1.5,IF(AND(Q247="SI",G247="CUARTO NIVEL MAESTRIA"),1,0)))</f>
        <v/>
      </c>
    </row>
    <row r="248" spans="1:26" s="8" customFormat="1" ht="27.95" customHeight="1" x14ac:dyDescent="0.25">
      <c r="A248" s="56"/>
      <c r="B248" s="59"/>
      <c r="C248" s="59"/>
      <c r="D248" s="59"/>
      <c r="E248" s="59"/>
      <c r="F248" s="59"/>
      <c r="G248" s="59"/>
      <c r="H248" s="59"/>
      <c r="I248" s="59"/>
      <c r="J248" s="43"/>
      <c r="K248" s="43"/>
      <c r="L248" s="9"/>
      <c r="M248" s="9"/>
      <c r="N248" s="49"/>
      <c r="O248" s="10"/>
      <c r="P248" s="10"/>
      <c r="Q248" s="11"/>
      <c r="R248" s="12"/>
      <c r="S248" s="12"/>
      <c r="T248" s="10"/>
      <c r="U248" s="10"/>
      <c r="V248" s="62"/>
      <c r="W248" s="65"/>
      <c r="X248" s="68"/>
      <c r="Y248" s="99"/>
      <c r="Z248" s="30" t="str">
        <f>IF(TRIM(M248)="","",IF(AND(Q248="SI", G247="CUARTO NIVEL PHD"),1.5,IF(AND(Q248="SI",G247="CUARTO NIVEL MAESTRIA"),1,0)))</f>
        <v/>
      </c>
    </row>
    <row r="249" spans="1:26" s="8" customFormat="1" ht="27.95" customHeight="1" x14ac:dyDescent="0.25">
      <c r="A249" s="56"/>
      <c r="B249" s="59"/>
      <c r="C249" s="59"/>
      <c r="D249" s="59"/>
      <c r="E249" s="59"/>
      <c r="F249" s="59"/>
      <c r="G249" s="59"/>
      <c r="H249" s="59"/>
      <c r="I249" s="59"/>
      <c r="J249" s="43"/>
      <c r="K249" s="43"/>
      <c r="L249" s="13"/>
      <c r="M249" s="13"/>
      <c r="N249" s="50"/>
      <c r="O249" s="10"/>
      <c r="P249" s="10"/>
      <c r="Q249" s="14"/>
      <c r="R249" s="15"/>
      <c r="S249" s="15"/>
      <c r="T249" s="16"/>
      <c r="U249" s="16"/>
      <c r="V249" s="62"/>
      <c r="W249" s="65"/>
      <c r="X249" s="69"/>
      <c r="Y249" s="99"/>
      <c r="Z249" s="30" t="str">
        <f>IF(TRIM(M249)="","",IF(AND(Q249="SI", G247="CUARTO NIVEL PHD"),1.5,IF(AND(Q249="SI",G247="CUARTO NIVEL MAESTRIA"),1,0)))</f>
        <v/>
      </c>
    </row>
    <row r="250" spans="1:26" s="8" customFormat="1" ht="27.95" customHeight="1" x14ac:dyDescent="0.25">
      <c r="A250" s="56"/>
      <c r="B250" s="59"/>
      <c r="C250" s="59"/>
      <c r="D250" s="59"/>
      <c r="E250" s="59"/>
      <c r="F250" s="59"/>
      <c r="G250" s="59"/>
      <c r="H250" s="59"/>
      <c r="I250" s="59"/>
      <c r="J250" s="44"/>
      <c r="K250" s="43"/>
      <c r="L250" s="13"/>
      <c r="M250" s="13"/>
      <c r="N250" s="50"/>
      <c r="O250" s="10" t="str">
        <f>IF(TRIM(N250)="","",LOOKUP(N250,Datos!$L$8:$L$33,Datos!$J$8:$J$33))</f>
        <v/>
      </c>
      <c r="P250" s="10" t="str">
        <f>IF(TRIM(N250)="","",LOOKUP(N250, Datos!$L$8:$L$33,Datos!$K$8:$K$33))</f>
        <v/>
      </c>
      <c r="Q250" s="14"/>
      <c r="R250" s="15"/>
      <c r="S250" s="15"/>
      <c r="T250" s="16"/>
      <c r="U250" s="16"/>
      <c r="V250" s="62"/>
      <c r="W250" s="65"/>
      <c r="X250" s="69"/>
      <c r="Y250" s="99"/>
      <c r="Z250" s="30" t="str">
        <f>IF(TRIM(M250)="","",IF(AND(Q250="SI", G247="CUARTO NIVEL PHD"),1.5,IF(AND(Q250="SI",G247="CUARTO NIVEL MAESTRIA"),1,0)))</f>
        <v/>
      </c>
    </row>
    <row r="251" spans="1:26" s="8" customFormat="1" ht="27.95" customHeight="1" thickBot="1" x14ac:dyDescent="0.3">
      <c r="A251" s="57"/>
      <c r="B251" s="60"/>
      <c r="C251" s="60"/>
      <c r="D251" s="60"/>
      <c r="E251" s="60"/>
      <c r="F251" s="60"/>
      <c r="G251" s="60"/>
      <c r="H251" s="60"/>
      <c r="I251" s="60"/>
      <c r="J251" s="54"/>
      <c r="K251" s="54"/>
      <c r="L251" s="17"/>
      <c r="M251" s="17"/>
      <c r="N251" s="51"/>
      <c r="O251" s="18" t="str">
        <f>IF(TRIM(N251)="","",LOOKUP(N251,Datos!$L$8:$L$33,Datos!$J$8:$J$33))</f>
        <v/>
      </c>
      <c r="P251" s="18" t="str">
        <f>IF(TRIM(N251)="","",LOOKUP(N251, Datos!$L$8:$L$33,Datos!$K$8:$K$33))</f>
        <v/>
      </c>
      <c r="Q251" s="19"/>
      <c r="R251" s="20"/>
      <c r="S251" s="20"/>
      <c r="T251" s="18"/>
      <c r="U251" s="18"/>
      <c r="V251" s="63"/>
      <c r="W251" s="66"/>
      <c r="X251" s="70"/>
      <c r="Y251" s="100"/>
      <c r="Z251" s="31" t="str">
        <f>IF(TRIM(M251)="","",IF(AND(Q251="SI", G247="CUARTO NIVEL PHD"),1.5,IF(AND(Q251="SI",G247="CUARTO NIVEL MAESTRIA"),1,0)))</f>
        <v/>
      </c>
    </row>
    <row r="252" spans="1:26" s="8" customFormat="1" ht="27.95" customHeight="1" x14ac:dyDescent="0.25">
      <c r="A252" s="55" t="s">
        <v>145</v>
      </c>
      <c r="B252" s="58"/>
      <c r="C252" s="58"/>
      <c r="D252" s="58"/>
      <c r="E252" s="58"/>
      <c r="F252" s="58"/>
      <c r="G252" s="58"/>
      <c r="H252" s="58"/>
      <c r="I252" s="58"/>
      <c r="J252" s="42"/>
      <c r="K252" s="42"/>
      <c r="L252" s="3"/>
      <c r="M252" s="3"/>
      <c r="N252" s="48"/>
      <c r="O252" s="4"/>
      <c r="P252" s="4"/>
      <c r="Q252" s="5"/>
      <c r="R252" s="6"/>
      <c r="S252" s="6"/>
      <c r="T252" s="7"/>
      <c r="U252" s="7"/>
      <c r="V252" s="61">
        <f>SUM(U252:U256)</f>
        <v>0</v>
      </c>
      <c r="W252" s="64"/>
      <c r="X252" s="67"/>
      <c r="Y252" s="98" t="e">
        <f>IF((SUMIF(Z252:Z256,"0",U252:U256)/SUM(U252:U256) &gt;0.5),"NO","SI")</f>
        <v>#DIV/0!</v>
      </c>
      <c r="Z252" s="29" t="str">
        <f>IF(TRIM(M252)="","",IF(AND(Q252="SI", G252="CUARTO NIVEL PHD"),1.5,IF(AND(Q252="SI",G252="CUARTO NIVEL MAESTRIA"),1,0)))</f>
        <v/>
      </c>
    </row>
    <row r="253" spans="1:26" s="8" customFormat="1" ht="27.95" customHeight="1" x14ac:dyDescent="0.25">
      <c r="A253" s="56"/>
      <c r="B253" s="59"/>
      <c r="C253" s="59"/>
      <c r="D253" s="59"/>
      <c r="E253" s="59"/>
      <c r="F253" s="59"/>
      <c r="G253" s="59"/>
      <c r="H253" s="59"/>
      <c r="I253" s="59"/>
      <c r="J253" s="43"/>
      <c r="K253" s="43"/>
      <c r="L253" s="9"/>
      <c r="M253" s="9"/>
      <c r="N253" s="49"/>
      <c r="O253" s="10"/>
      <c r="P253" s="10"/>
      <c r="Q253" s="11"/>
      <c r="R253" s="12"/>
      <c r="S253" s="12"/>
      <c r="T253" s="10"/>
      <c r="U253" s="10"/>
      <c r="V253" s="62"/>
      <c r="W253" s="65"/>
      <c r="X253" s="68"/>
      <c r="Y253" s="99"/>
      <c r="Z253" s="30" t="str">
        <f>IF(TRIM(M253)="","",IF(AND(Q253="SI", G252="CUARTO NIVEL PHD"),1.5,IF(AND(Q253="SI",G252="CUARTO NIVEL MAESTRIA"),1,0)))</f>
        <v/>
      </c>
    </row>
    <row r="254" spans="1:26" s="8" customFormat="1" ht="27.95" customHeight="1" x14ac:dyDescent="0.25">
      <c r="A254" s="56"/>
      <c r="B254" s="59"/>
      <c r="C254" s="59"/>
      <c r="D254" s="59"/>
      <c r="E254" s="59"/>
      <c r="F254" s="59"/>
      <c r="G254" s="59"/>
      <c r="H254" s="59"/>
      <c r="I254" s="59"/>
      <c r="J254" s="43"/>
      <c r="K254" s="43"/>
      <c r="L254" s="13"/>
      <c r="M254" s="13"/>
      <c r="N254" s="50"/>
      <c r="O254" s="10"/>
      <c r="P254" s="10"/>
      <c r="Q254" s="14"/>
      <c r="R254" s="15"/>
      <c r="S254" s="15"/>
      <c r="T254" s="16"/>
      <c r="U254" s="16"/>
      <c r="V254" s="62"/>
      <c r="W254" s="65"/>
      <c r="X254" s="69"/>
      <c r="Y254" s="99"/>
      <c r="Z254" s="30" t="str">
        <f>IF(TRIM(M254)="","",IF(AND(Q254="SI", G252="CUARTO NIVEL PHD"),1.5,IF(AND(Q254="SI",G252="CUARTO NIVEL MAESTRIA"),1,0)))</f>
        <v/>
      </c>
    </row>
    <row r="255" spans="1:26" s="8" customFormat="1" ht="27.95" customHeight="1" x14ac:dyDescent="0.25">
      <c r="A255" s="56"/>
      <c r="B255" s="59"/>
      <c r="C255" s="59"/>
      <c r="D255" s="59"/>
      <c r="E255" s="59"/>
      <c r="F255" s="59"/>
      <c r="G255" s="59"/>
      <c r="H255" s="59"/>
      <c r="I255" s="59"/>
      <c r="J255" s="44"/>
      <c r="K255" s="43"/>
      <c r="L255" s="13"/>
      <c r="M255" s="13"/>
      <c r="N255" s="50"/>
      <c r="O255" s="10" t="str">
        <f>IF(TRIM(N255)="","",LOOKUP(N255,Datos!$L$8:$L$33,Datos!$J$8:$J$33))</f>
        <v/>
      </c>
      <c r="P255" s="10" t="str">
        <f>IF(TRIM(N255)="","",LOOKUP(N255, Datos!$L$8:$L$33,Datos!$K$8:$K$33))</f>
        <v/>
      </c>
      <c r="Q255" s="14"/>
      <c r="R255" s="15"/>
      <c r="S255" s="15"/>
      <c r="T255" s="16"/>
      <c r="U255" s="16"/>
      <c r="V255" s="62"/>
      <c r="W255" s="65"/>
      <c r="X255" s="69"/>
      <c r="Y255" s="99"/>
      <c r="Z255" s="30" t="str">
        <f>IF(TRIM(M255)="","",IF(AND(Q255="SI", G252="CUARTO NIVEL PHD"),1.5,IF(AND(Q255="SI",G252="CUARTO NIVEL MAESTRIA"),1,0)))</f>
        <v/>
      </c>
    </row>
    <row r="256" spans="1:26" s="8" customFormat="1" ht="27.95" customHeight="1" thickBot="1" x14ac:dyDescent="0.3">
      <c r="A256" s="57"/>
      <c r="B256" s="60"/>
      <c r="C256" s="60"/>
      <c r="D256" s="60"/>
      <c r="E256" s="60"/>
      <c r="F256" s="60"/>
      <c r="G256" s="60"/>
      <c r="H256" s="60"/>
      <c r="I256" s="60"/>
      <c r="J256" s="54"/>
      <c r="K256" s="54"/>
      <c r="L256" s="17"/>
      <c r="M256" s="17"/>
      <c r="N256" s="51"/>
      <c r="O256" s="18" t="str">
        <f>IF(TRIM(N256)="","",LOOKUP(N256,Datos!$L$8:$L$33,Datos!$J$8:$J$33))</f>
        <v/>
      </c>
      <c r="P256" s="18" t="str">
        <f>IF(TRIM(N256)="","",LOOKUP(N256, Datos!$L$8:$L$33,Datos!$K$8:$K$33))</f>
        <v/>
      </c>
      <c r="Q256" s="19"/>
      <c r="R256" s="20"/>
      <c r="S256" s="20"/>
      <c r="T256" s="18"/>
      <c r="U256" s="18"/>
      <c r="V256" s="63"/>
      <c r="W256" s="66"/>
      <c r="X256" s="70"/>
      <c r="Y256" s="100"/>
      <c r="Z256" s="31" t="str">
        <f>IF(TRIM(M256)="","",IF(AND(Q256="SI", G252="CUARTO NIVEL PHD"),1.5,IF(AND(Q256="SI",G252="CUARTO NIVEL MAESTRIA"),1,0)))</f>
        <v/>
      </c>
    </row>
    <row r="257" spans="1:26" s="8" customFormat="1" ht="27.95" customHeight="1" x14ac:dyDescent="0.25">
      <c r="A257" s="55" t="s">
        <v>146</v>
      </c>
      <c r="B257" s="58"/>
      <c r="C257" s="58"/>
      <c r="D257" s="58"/>
      <c r="E257" s="58"/>
      <c r="F257" s="58"/>
      <c r="G257" s="58"/>
      <c r="H257" s="58"/>
      <c r="I257" s="58"/>
      <c r="J257" s="42"/>
      <c r="K257" s="42"/>
      <c r="L257" s="3"/>
      <c r="M257" s="3"/>
      <c r="N257" s="48"/>
      <c r="O257" s="4"/>
      <c r="P257" s="4"/>
      <c r="Q257" s="5"/>
      <c r="R257" s="6"/>
      <c r="S257" s="6"/>
      <c r="T257" s="7"/>
      <c r="U257" s="7"/>
      <c r="V257" s="61">
        <f>SUM(U257:U261)</f>
        <v>0</v>
      </c>
      <c r="W257" s="64"/>
      <c r="X257" s="67"/>
      <c r="Y257" s="98" t="e">
        <f>IF((SUMIF(Z257:Z261,"0",U257:U261)/SUM(U257:U261) &gt;0.5),"NO","SI")</f>
        <v>#DIV/0!</v>
      </c>
      <c r="Z257" s="29" t="str">
        <f>IF(TRIM(M257)="","",IF(AND(Q257="SI", G257="CUARTO NIVEL PHD"),1.5,IF(AND(Q257="SI",G257="CUARTO NIVEL MAESTRIA"),1,0)))</f>
        <v/>
      </c>
    </row>
    <row r="258" spans="1:26" s="8" customFormat="1" ht="27.95" customHeight="1" x14ac:dyDescent="0.25">
      <c r="A258" s="56"/>
      <c r="B258" s="59"/>
      <c r="C258" s="59"/>
      <c r="D258" s="59"/>
      <c r="E258" s="59"/>
      <c r="F258" s="59"/>
      <c r="G258" s="59"/>
      <c r="H258" s="59"/>
      <c r="I258" s="59"/>
      <c r="J258" s="43"/>
      <c r="K258" s="43"/>
      <c r="L258" s="9"/>
      <c r="M258" s="9"/>
      <c r="N258" s="49"/>
      <c r="O258" s="10"/>
      <c r="P258" s="10"/>
      <c r="Q258" s="11"/>
      <c r="R258" s="12"/>
      <c r="S258" s="12"/>
      <c r="T258" s="10"/>
      <c r="U258" s="10"/>
      <c r="V258" s="62"/>
      <c r="W258" s="65"/>
      <c r="X258" s="68"/>
      <c r="Y258" s="99"/>
      <c r="Z258" s="30" t="str">
        <f>IF(TRIM(M258)="","",IF(AND(Q258="SI", G257="CUARTO NIVEL PHD"),1.5,IF(AND(Q258="SI",G257="CUARTO NIVEL MAESTRIA"),1,0)))</f>
        <v/>
      </c>
    </row>
    <row r="259" spans="1:26" s="8" customFormat="1" ht="27.95" customHeight="1" x14ac:dyDescent="0.25">
      <c r="A259" s="56"/>
      <c r="B259" s="59"/>
      <c r="C259" s="59"/>
      <c r="D259" s="59"/>
      <c r="E259" s="59"/>
      <c r="F259" s="59"/>
      <c r="G259" s="59"/>
      <c r="H259" s="59"/>
      <c r="I259" s="59"/>
      <c r="J259" s="43"/>
      <c r="K259" s="43"/>
      <c r="L259" s="13"/>
      <c r="M259" s="13"/>
      <c r="N259" s="50"/>
      <c r="O259" s="10"/>
      <c r="P259" s="10"/>
      <c r="Q259" s="14"/>
      <c r="R259" s="15"/>
      <c r="S259" s="15"/>
      <c r="T259" s="16"/>
      <c r="U259" s="16"/>
      <c r="V259" s="62"/>
      <c r="W259" s="65"/>
      <c r="X259" s="69"/>
      <c r="Y259" s="99"/>
      <c r="Z259" s="30" t="str">
        <f>IF(TRIM(M259)="","",IF(AND(Q259="SI", G257="CUARTO NIVEL PHD"),1.5,IF(AND(Q259="SI",G257="CUARTO NIVEL MAESTRIA"),1,0)))</f>
        <v/>
      </c>
    </row>
    <row r="260" spans="1:26" s="8" customFormat="1" ht="27.95" customHeight="1" x14ac:dyDescent="0.25">
      <c r="A260" s="56"/>
      <c r="B260" s="59"/>
      <c r="C260" s="59"/>
      <c r="D260" s="59"/>
      <c r="E260" s="59"/>
      <c r="F260" s="59"/>
      <c r="G260" s="59"/>
      <c r="H260" s="59"/>
      <c r="I260" s="59"/>
      <c r="J260" s="44"/>
      <c r="K260" s="43"/>
      <c r="L260" s="13"/>
      <c r="M260" s="13"/>
      <c r="N260" s="50"/>
      <c r="O260" s="10" t="str">
        <f>IF(TRIM(N260)="","",LOOKUP(N260,Datos!$L$8:$L$33,Datos!$J$8:$J$33))</f>
        <v/>
      </c>
      <c r="P260" s="10" t="str">
        <f>IF(TRIM(N260)="","",LOOKUP(N260, Datos!$L$8:$L$33,Datos!$K$8:$K$33))</f>
        <v/>
      </c>
      <c r="Q260" s="14"/>
      <c r="R260" s="15"/>
      <c r="S260" s="15"/>
      <c r="T260" s="16"/>
      <c r="U260" s="16"/>
      <c r="V260" s="62"/>
      <c r="W260" s="65"/>
      <c r="X260" s="69"/>
      <c r="Y260" s="99"/>
      <c r="Z260" s="30" t="str">
        <f>IF(TRIM(M260)="","",IF(AND(Q260="SI", G257="CUARTO NIVEL PHD"),1.5,IF(AND(Q260="SI",G257="CUARTO NIVEL MAESTRIA"),1,0)))</f>
        <v/>
      </c>
    </row>
    <row r="261" spans="1:26" s="8" customFormat="1" ht="27.95" customHeight="1" thickBot="1" x14ac:dyDescent="0.3">
      <c r="A261" s="57"/>
      <c r="B261" s="60"/>
      <c r="C261" s="60"/>
      <c r="D261" s="60"/>
      <c r="E261" s="60"/>
      <c r="F261" s="60"/>
      <c r="G261" s="60"/>
      <c r="H261" s="60"/>
      <c r="I261" s="60"/>
      <c r="J261" s="54"/>
      <c r="K261" s="54"/>
      <c r="L261" s="17"/>
      <c r="M261" s="17"/>
      <c r="N261" s="51"/>
      <c r="O261" s="18" t="str">
        <f>IF(TRIM(N261)="","",LOOKUP(N261,Datos!$L$8:$L$33,Datos!$J$8:$J$33))</f>
        <v/>
      </c>
      <c r="P261" s="18" t="str">
        <f>IF(TRIM(N261)="","",LOOKUP(N261, Datos!$L$8:$L$33,Datos!$K$8:$K$33))</f>
        <v/>
      </c>
      <c r="Q261" s="19"/>
      <c r="R261" s="20"/>
      <c r="S261" s="20"/>
      <c r="T261" s="18"/>
      <c r="U261" s="18"/>
      <c r="V261" s="63"/>
      <c r="W261" s="66"/>
      <c r="X261" s="70"/>
      <c r="Y261" s="100"/>
      <c r="Z261" s="31" t="str">
        <f>IF(TRIM(M261)="","",IF(AND(Q261="SI", G257="CUARTO NIVEL PHD"),1.5,IF(AND(Q261="SI",G257="CUARTO NIVEL MAESTRIA"),1,0)))</f>
        <v/>
      </c>
    </row>
    <row r="262" spans="1:26" s="8" customFormat="1" ht="27.95" customHeight="1" x14ac:dyDescent="0.25">
      <c r="A262" s="55" t="s">
        <v>147</v>
      </c>
      <c r="B262" s="58"/>
      <c r="C262" s="58"/>
      <c r="D262" s="58"/>
      <c r="E262" s="58"/>
      <c r="F262" s="58"/>
      <c r="G262" s="58"/>
      <c r="H262" s="58"/>
      <c r="I262" s="58"/>
      <c r="J262" s="42"/>
      <c r="K262" s="42"/>
      <c r="L262" s="3"/>
      <c r="M262" s="3"/>
      <c r="N262" s="48"/>
      <c r="O262" s="4"/>
      <c r="P262" s="4"/>
      <c r="Q262" s="5"/>
      <c r="R262" s="6"/>
      <c r="S262" s="6"/>
      <c r="T262" s="7"/>
      <c r="U262" s="7"/>
      <c r="V262" s="61">
        <f>SUM(U262:U266)</f>
        <v>0</v>
      </c>
      <c r="W262" s="64"/>
      <c r="X262" s="67"/>
      <c r="Y262" s="98" t="e">
        <f>IF((SUMIF(Z262:Z266,"0",U262:U266)/SUM(U262:U266) &gt;0.5),"NO","SI")</f>
        <v>#DIV/0!</v>
      </c>
      <c r="Z262" s="29" t="str">
        <f>IF(TRIM(M262)="","",IF(AND(Q262="SI", G262="CUARTO NIVEL PHD"),1.5,IF(AND(Q262="SI",G262="CUARTO NIVEL MAESTRIA"),1,0)))</f>
        <v/>
      </c>
    </row>
    <row r="263" spans="1:26" s="8" customFormat="1" ht="27.95" customHeight="1" x14ac:dyDescent="0.25">
      <c r="A263" s="56"/>
      <c r="B263" s="59"/>
      <c r="C263" s="59"/>
      <c r="D263" s="59"/>
      <c r="E263" s="59"/>
      <c r="F263" s="59"/>
      <c r="G263" s="59"/>
      <c r="H263" s="59"/>
      <c r="I263" s="59"/>
      <c r="J263" s="43"/>
      <c r="K263" s="43"/>
      <c r="L263" s="9"/>
      <c r="M263" s="9"/>
      <c r="N263" s="49"/>
      <c r="O263" s="10"/>
      <c r="P263" s="10"/>
      <c r="Q263" s="11"/>
      <c r="R263" s="12"/>
      <c r="S263" s="12"/>
      <c r="T263" s="10"/>
      <c r="U263" s="10"/>
      <c r="V263" s="62"/>
      <c r="W263" s="65"/>
      <c r="X263" s="68"/>
      <c r="Y263" s="99"/>
      <c r="Z263" s="30" t="str">
        <f>IF(TRIM(M263)="","",IF(AND(Q263="SI", G262="CUARTO NIVEL PHD"),1.5,IF(AND(Q263="SI",G262="CUARTO NIVEL MAESTRIA"),1,0)))</f>
        <v/>
      </c>
    </row>
    <row r="264" spans="1:26" s="8" customFormat="1" ht="27.95" customHeight="1" x14ac:dyDescent="0.25">
      <c r="A264" s="56"/>
      <c r="B264" s="59"/>
      <c r="C264" s="59"/>
      <c r="D264" s="59"/>
      <c r="E264" s="59"/>
      <c r="F264" s="59"/>
      <c r="G264" s="59"/>
      <c r="H264" s="59"/>
      <c r="I264" s="59"/>
      <c r="J264" s="43"/>
      <c r="K264" s="43"/>
      <c r="L264" s="13"/>
      <c r="M264" s="13"/>
      <c r="N264" s="50"/>
      <c r="O264" s="10"/>
      <c r="P264" s="10"/>
      <c r="Q264" s="14"/>
      <c r="R264" s="15"/>
      <c r="S264" s="15"/>
      <c r="T264" s="16"/>
      <c r="U264" s="16"/>
      <c r="V264" s="62"/>
      <c r="W264" s="65"/>
      <c r="X264" s="69"/>
      <c r="Y264" s="99"/>
      <c r="Z264" s="30" t="str">
        <f>IF(TRIM(M264)="","",IF(AND(Q264="SI", G262="CUARTO NIVEL PHD"),1.5,IF(AND(Q264="SI",G262="CUARTO NIVEL MAESTRIA"),1,0)))</f>
        <v/>
      </c>
    </row>
    <row r="265" spans="1:26" s="8" customFormat="1" ht="27.95" customHeight="1" x14ac:dyDescent="0.25">
      <c r="A265" s="56"/>
      <c r="B265" s="59"/>
      <c r="C265" s="59"/>
      <c r="D265" s="59"/>
      <c r="E265" s="59"/>
      <c r="F265" s="59"/>
      <c r="G265" s="59"/>
      <c r="H265" s="59"/>
      <c r="I265" s="59"/>
      <c r="J265" s="44"/>
      <c r="K265" s="43"/>
      <c r="L265" s="13"/>
      <c r="M265" s="13"/>
      <c r="N265" s="50"/>
      <c r="O265" s="10" t="str">
        <f>IF(TRIM(N265)="","",LOOKUP(N265,Datos!$L$8:$L$33,Datos!$J$8:$J$33))</f>
        <v/>
      </c>
      <c r="P265" s="10" t="str">
        <f>IF(TRIM(N265)="","",LOOKUP(N265, Datos!$L$8:$L$33,Datos!$K$8:$K$33))</f>
        <v/>
      </c>
      <c r="Q265" s="14"/>
      <c r="R265" s="15"/>
      <c r="S265" s="15"/>
      <c r="T265" s="16"/>
      <c r="U265" s="16"/>
      <c r="V265" s="62"/>
      <c r="W265" s="65"/>
      <c r="X265" s="69"/>
      <c r="Y265" s="99"/>
      <c r="Z265" s="30" t="str">
        <f>IF(TRIM(M265)="","",IF(AND(Q265="SI", G262="CUARTO NIVEL PHD"),1.5,IF(AND(Q265="SI",G262="CUARTO NIVEL MAESTRIA"),1,0)))</f>
        <v/>
      </c>
    </row>
    <row r="266" spans="1:26" s="8" customFormat="1" ht="27.95" customHeight="1" thickBot="1" x14ac:dyDescent="0.3">
      <c r="A266" s="57"/>
      <c r="B266" s="60"/>
      <c r="C266" s="60"/>
      <c r="D266" s="60"/>
      <c r="E266" s="60"/>
      <c r="F266" s="60"/>
      <c r="G266" s="60"/>
      <c r="H266" s="60"/>
      <c r="I266" s="60"/>
      <c r="J266" s="54"/>
      <c r="K266" s="54"/>
      <c r="L266" s="17"/>
      <c r="M266" s="17"/>
      <c r="N266" s="51"/>
      <c r="O266" s="18" t="str">
        <f>IF(TRIM(N266)="","",LOOKUP(N266,Datos!$L$8:$L$33,Datos!$J$8:$J$33))</f>
        <v/>
      </c>
      <c r="P266" s="18" t="str">
        <f>IF(TRIM(N266)="","",LOOKUP(N266, Datos!$L$8:$L$33,Datos!$K$8:$K$33))</f>
        <v/>
      </c>
      <c r="Q266" s="19"/>
      <c r="R266" s="20"/>
      <c r="S266" s="20"/>
      <c r="T266" s="18"/>
      <c r="U266" s="18"/>
      <c r="V266" s="63"/>
      <c r="W266" s="66"/>
      <c r="X266" s="70"/>
      <c r="Y266" s="100"/>
      <c r="Z266" s="31" t="str">
        <f>IF(TRIM(M266)="","",IF(AND(Q266="SI", G262="CUARTO NIVEL PHD"),1.5,IF(AND(Q266="SI",G262="CUARTO NIVEL MAESTRIA"),1,0)))</f>
        <v/>
      </c>
    </row>
    <row r="267" spans="1:26" s="8" customFormat="1" ht="27.95" customHeight="1" x14ac:dyDescent="0.25">
      <c r="A267" s="55" t="s">
        <v>148</v>
      </c>
      <c r="B267" s="58"/>
      <c r="C267" s="58"/>
      <c r="D267" s="58"/>
      <c r="E267" s="58"/>
      <c r="F267" s="58"/>
      <c r="G267" s="58"/>
      <c r="H267" s="58"/>
      <c r="I267" s="58"/>
      <c r="J267" s="42"/>
      <c r="K267" s="42"/>
      <c r="L267" s="3"/>
      <c r="M267" s="3"/>
      <c r="N267" s="48"/>
      <c r="O267" s="4"/>
      <c r="P267" s="4"/>
      <c r="Q267" s="5"/>
      <c r="R267" s="6"/>
      <c r="S267" s="6"/>
      <c r="T267" s="7"/>
      <c r="U267" s="7"/>
      <c r="V267" s="61">
        <f>SUM(U267:U271)</f>
        <v>0</v>
      </c>
      <c r="W267" s="64"/>
      <c r="X267" s="67"/>
      <c r="Y267" s="98" t="e">
        <f>IF((SUMIF(Z267:Z271,"0",U267:U271)/SUM(U267:U271) &gt;0.5),"NO","SI")</f>
        <v>#DIV/0!</v>
      </c>
      <c r="Z267" s="29" t="str">
        <f>IF(TRIM(M267)="","",IF(AND(Q267="SI", G267="CUARTO NIVEL PHD"),1.5,IF(AND(Q267="SI",G267="CUARTO NIVEL MAESTRIA"),1,0)))</f>
        <v/>
      </c>
    </row>
    <row r="268" spans="1:26" s="8" customFormat="1" ht="27.95" customHeight="1" x14ac:dyDescent="0.25">
      <c r="A268" s="56"/>
      <c r="B268" s="59"/>
      <c r="C268" s="59"/>
      <c r="D268" s="59"/>
      <c r="E268" s="59"/>
      <c r="F268" s="59"/>
      <c r="G268" s="59"/>
      <c r="H268" s="59"/>
      <c r="I268" s="59"/>
      <c r="J268" s="43"/>
      <c r="K268" s="43"/>
      <c r="L268" s="9"/>
      <c r="M268" s="9"/>
      <c r="N268" s="49"/>
      <c r="O268" s="10"/>
      <c r="P268" s="10"/>
      <c r="Q268" s="11"/>
      <c r="R268" s="12"/>
      <c r="S268" s="12"/>
      <c r="T268" s="10"/>
      <c r="U268" s="10"/>
      <c r="V268" s="62"/>
      <c r="W268" s="65"/>
      <c r="X268" s="68"/>
      <c r="Y268" s="99"/>
      <c r="Z268" s="30" t="str">
        <f>IF(TRIM(M268)="","",IF(AND(Q268="SI", G267="CUARTO NIVEL PHD"),1.5,IF(AND(Q268="SI",G267="CUARTO NIVEL MAESTRIA"),1,0)))</f>
        <v/>
      </c>
    </row>
    <row r="269" spans="1:26" s="8" customFormat="1" ht="27.95" customHeight="1" x14ac:dyDescent="0.25">
      <c r="A269" s="56"/>
      <c r="B269" s="59"/>
      <c r="C269" s="59"/>
      <c r="D269" s="59"/>
      <c r="E269" s="59"/>
      <c r="F269" s="59"/>
      <c r="G269" s="59"/>
      <c r="H269" s="59"/>
      <c r="I269" s="59"/>
      <c r="J269" s="43"/>
      <c r="K269" s="43"/>
      <c r="L269" s="13"/>
      <c r="M269" s="13"/>
      <c r="N269" s="50"/>
      <c r="O269" s="10"/>
      <c r="P269" s="10"/>
      <c r="Q269" s="14"/>
      <c r="R269" s="15"/>
      <c r="S269" s="15"/>
      <c r="T269" s="16"/>
      <c r="U269" s="16"/>
      <c r="V269" s="62"/>
      <c r="W269" s="65"/>
      <c r="X269" s="69"/>
      <c r="Y269" s="99"/>
      <c r="Z269" s="30" t="str">
        <f>IF(TRIM(M269)="","",IF(AND(Q269="SI", G267="CUARTO NIVEL PHD"),1.5,IF(AND(Q269="SI",G267="CUARTO NIVEL MAESTRIA"),1,0)))</f>
        <v/>
      </c>
    </row>
    <row r="270" spans="1:26" s="8" customFormat="1" ht="27.95" customHeight="1" x14ac:dyDescent="0.25">
      <c r="A270" s="56"/>
      <c r="B270" s="59"/>
      <c r="C270" s="59"/>
      <c r="D270" s="59"/>
      <c r="E270" s="59"/>
      <c r="F270" s="59"/>
      <c r="G270" s="59"/>
      <c r="H270" s="59"/>
      <c r="I270" s="59"/>
      <c r="J270" s="44"/>
      <c r="K270" s="43"/>
      <c r="L270" s="13"/>
      <c r="M270" s="13"/>
      <c r="N270" s="50"/>
      <c r="O270" s="10" t="str">
        <f>IF(TRIM(N270)="","",LOOKUP(N270,Datos!$L$8:$L$33,Datos!$J$8:$J$33))</f>
        <v/>
      </c>
      <c r="P270" s="10" t="str">
        <f>IF(TRIM(N270)="","",LOOKUP(N270, Datos!$L$8:$L$33,Datos!$K$8:$K$33))</f>
        <v/>
      </c>
      <c r="Q270" s="14"/>
      <c r="R270" s="15"/>
      <c r="S270" s="15"/>
      <c r="T270" s="16"/>
      <c r="U270" s="16"/>
      <c r="V270" s="62"/>
      <c r="W270" s="65"/>
      <c r="X270" s="69"/>
      <c r="Y270" s="99"/>
      <c r="Z270" s="30" t="str">
        <f>IF(TRIM(M270)="","",IF(AND(Q270="SI", G267="CUARTO NIVEL PHD"),1.5,IF(AND(Q270="SI",G267="CUARTO NIVEL MAESTRIA"),1,0)))</f>
        <v/>
      </c>
    </row>
    <row r="271" spans="1:26" s="8" customFormat="1" ht="27.95" customHeight="1" thickBot="1" x14ac:dyDescent="0.3">
      <c r="A271" s="57"/>
      <c r="B271" s="60"/>
      <c r="C271" s="60"/>
      <c r="D271" s="60"/>
      <c r="E271" s="60"/>
      <c r="F271" s="60"/>
      <c r="G271" s="60"/>
      <c r="H271" s="60"/>
      <c r="I271" s="60"/>
      <c r="J271" s="54"/>
      <c r="K271" s="54"/>
      <c r="L271" s="17"/>
      <c r="M271" s="17"/>
      <c r="N271" s="51"/>
      <c r="O271" s="18" t="str">
        <f>IF(TRIM(N271)="","",LOOKUP(N271,Datos!$L$8:$L$33,Datos!$J$8:$J$33))</f>
        <v/>
      </c>
      <c r="P271" s="18" t="str">
        <f>IF(TRIM(N271)="","",LOOKUP(N271, Datos!$L$8:$L$33,Datos!$K$8:$K$33))</f>
        <v/>
      </c>
      <c r="Q271" s="19"/>
      <c r="R271" s="20"/>
      <c r="S271" s="20"/>
      <c r="T271" s="18"/>
      <c r="U271" s="18"/>
      <c r="V271" s="63"/>
      <c r="W271" s="66"/>
      <c r="X271" s="70"/>
      <c r="Y271" s="100"/>
      <c r="Z271" s="31" t="str">
        <f>IF(TRIM(M271)="","",IF(AND(Q271="SI", G267="CUARTO NIVEL PHD"),1.5,IF(AND(Q271="SI",G267="CUARTO NIVEL MAESTRIA"),1,0)))</f>
        <v/>
      </c>
    </row>
    <row r="272" spans="1:26" s="8" customFormat="1" ht="27.95" customHeight="1" x14ac:dyDescent="0.25">
      <c r="A272" s="55" t="s">
        <v>149</v>
      </c>
      <c r="B272" s="58"/>
      <c r="C272" s="58"/>
      <c r="D272" s="58"/>
      <c r="E272" s="58"/>
      <c r="F272" s="58"/>
      <c r="G272" s="58"/>
      <c r="H272" s="58"/>
      <c r="I272" s="58"/>
      <c r="J272" s="42"/>
      <c r="K272" s="42"/>
      <c r="L272" s="3"/>
      <c r="M272" s="3"/>
      <c r="N272" s="48"/>
      <c r="O272" s="4"/>
      <c r="P272" s="4"/>
      <c r="Q272" s="5"/>
      <c r="R272" s="6"/>
      <c r="S272" s="6"/>
      <c r="T272" s="7"/>
      <c r="U272" s="7"/>
      <c r="V272" s="61">
        <f>SUM(U272:U276)</f>
        <v>0</v>
      </c>
      <c r="W272" s="64"/>
      <c r="X272" s="67"/>
      <c r="Y272" s="98" t="e">
        <f>IF((SUMIF(Z272:Z276,"0",U272:U276)/SUM(U272:U276) &gt;0.5),"NO","SI")</f>
        <v>#DIV/0!</v>
      </c>
      <c r="Z272" s="29" t="str">
        <f>IF(TRIM(M272)="","",IF(AND(Q272="SI", G272="CUARTO NIVEL PHD"),1.5,IF(AND(Q272="SI",G272="CUARTO NIVEL MAESTRIA"),1,0)))</f>
        <v/>
      </c>
    </row>
    <row r="273" spans="1:26" s="8" customFormat="1" ht="27.95" customHeight="1" x14ac:dyDescent="0.25">
      <c r="A273" s="56"/>
      <c r="B273" s="59"/>
      <c r="C273" s="59"/>
      <c r="D273" s="59"/>
      <c r="E273" s="59"/>
      <c r="F273" s="59"/>
      <c r="G273" s="59"/>
      <c r="H273" s="59"/>
      <c r="I273" s="59"/>
      <c r="J273" s="43"/>
      <c r="K273" s="43"/>
      <c r="L273" s="9"/>
      <c r="M273" s="9"/>
      <c r="N273" s="49"/>
      <c r="O273" s="10"/>
      <c r="P273" s="10"/>
      <c r="Q273" s="11"/>
      <c r="R273" s="12"/>
      <c r="S273" s="12"/>
      <c r="T273" s="10"/>
      <c r="U273" s="10"/>
      <c r="V273" s="62"/>
      <c r="W273" s="65"/>
      <c r="X273" s="68"/>
      <c r="Y273" s="99"/>
      <c r="Z273" s="30" t="str">
        <f>IF(TRIM(M273)="","",IF(AND(Q273="SI", G272="CUARTO NIVEL PHD"),1.5,IF(AND(Q273="SI",G272="CUARTO NIVEL MAESTRIA"),1,0)))</f>
        <v/>
      </c>
    </row>
    <row r="274" spans="1:26" s="8" customFormat="1" ht="27.95" customHeight="1" x14ac:dyDescent="0.25">
      <c r="A274" s="56"/>
      <c r="B274" s="59"/>
      <c r="C274" s="59"/>
      <c r="D274" s="59"/>
      <c r="E274" s="59"/>
      <c r="F274" s="59"/>
      <c r="G274" s="59"/>
      <c r="H274" s="59"/>
      <c r="I274" s="59"/>
      <c r="J274" s="43"/>
      <c r="K274" s="43"/>
      <c r="L274" s="13"/>
      <c r="M274" s="13"/>
      <c r="N274" s="50"/>
      <c r="O274" s="10"/>
      <c r="P274" s="10"/>
      <c r="Q274" s="14"/>
      <c r="R274" s="15"/>
      <c r="S274" s="15"/>
      <c r="T274" s="16"/>
      <c r="U274" s="16"/>
      <c r="V274" s="62"/>
      <c r="W274" s="65"/>
      <c r="X274" s="69"/>
      <c r="Y274" s="99"/>
      <c r="Z274" s="30" t="str">
        <f>IF(TRIM(M274)="","",IF(AND(Q274="SI", G272="CUARTO NIVEL PHD"),1.5,IF(AND(Q274="SI",G272="CUARTO NIVEL MAESTRIA"),1,0)))</f>
        <v/>
      </c>
    </row>
    <row r="275" spans="1:26" s="8" customFormat="1" ht="27.95" customHeight="1" x14ac:dyDescent="0.25">
      <c r="A275" s="56"/>
      <c r="B275" s="59"/>
      <c r="C275" s="59"/>
      <c r="D275" s="59"/>
      <c r="E275" s="59"/>
      <c r="F275" s="59"/>
      <c r="G275" s="59"/>
      <c r="H275" s="59"/>
      <c r="I275" s="59"/>
      <c r="J275" s="44"/>
      <c r="K275" s="43"/>
      <c r="L275" s="13"/>
      <c r="M275" s="13"/>
      <c r="N275" s="50"/>
      <c r="O275" s="10" t="str">
        <f>IF(TRIM(N275)="","",LOOKUP(N275,Datos!$L$8:$L$33,Datos!$J$8:$J$33))</f>
        <v/>
      </c>
      <c r="P275" s="10" t="str">
        <f>IF(TRIM(N275)="","",LOOKUP(N275, Datos!$L$8:$L$33,Datos!$K$8:$K$33))</f>
        <v/>
      </c>
      <c r="Q275" s="14"/>
      <c r="R275" s="15"/>
      <c r="S275" s="15"/>
      <c r="T275" s="16"/>
      <c r="U275" s="16"/>
      <c r="V275" s="62"/>
      <c r="W275" s="65"/>
      <c r="X275" s="69"/>
      <c r="Y275" s="99"/>
      <c r="Z275" s="30" t="str">
        <f>IF(TRIM(M275)="","",IF(AND(Q275="SI", G272="CUARTO NIVEL PHD"),1.5,IF(AND(Q275="SI",G272="CUARTO NIVEL MAESTRIA"),1,0)))</f>
        <v/>
      </c>
    </row>
    <row r="276" spans="1:26" s="8" customFormat="1" ht="27.95" customHeight="1" thickBot="1" x14ac:dyDescent="0.3">
      <c r="A276" s="57"/>
      <c r="B276" s="60"/>
      <c r="C276" s="60"/>
      <c r="D276" s="60"/>
      <c r="E276" s="60"/>
      <c r="F276" s="60"/>
      <c r="G276" s="60"/>
      <c r="H276" s="60"/>
      <c r="I276" s="60"/>
      <c r="J276" s="54"/>
      <c r="K276" s="54"/>
      <c r="L276" s="17"/>
      <c r="M276" s="17"/>
      <c r="N276" s="51"/>
      <c r="O276" s="18" t="str">
        <f>IF(TRIM(N276)="","",LOOKUP(N276,Datos!$L$8:$L$33,Datos!$J$8:$J$33))</f>
        <v/>
      </c>
      <c r="P276" s="18" t="str">
        <f>IF(TRIM(N276)="","",LOOKUP(N276, Datos!$L$8:$L$33,Datos!$K$8:$K$33))</f>
        <v/>
      </c>
      <c r="Q276" s="19"/>
      <c r="R276" s="20"/>
      <c r="S276" s="20"/>
      <c r="T276" s="18"/>
      <c r="U276" s="18"/>
      <c r="V276" s="63"/>
      <c r="W276" s="66"/>
      <c r="X276" s="70"/>
      <c r="Y276" s="100"/>
      <c r="Z276" s="31" t="str">
        <f>IF(TRIM(M276)="","",IF(AND(Q276="SI", G272="CUARTO NIVEL PHD"),1.5,IF(AND(Q276="SI",G272="CUARTO NIVEL MAESTRIA"),1,0)))</f>
        <v/>
      </c>
    </row>
    <row r="277" spans="1:26" s="8" customFormat="1" ht="27.95" customHeight="1" x14ac:dyDescent="0.25">
      <c r="A277" s="55" t="s">
        <v>150</v>
      </c>
      <c r="B277" s="58"/>
      <c r="C277" s="58"/>
      <c r="D277" s="58"/>
      <c r="E277" s="58"/>
      <c r="F277" s="58"/>
      <c r="G277" s="58"/>
      <c r="H277" s="58"/>
      <c r="I277" s="58"/>
      <c r="J277" s="42"/>
      <c r="K277" s="42"/>
      <c r="L277" s="3"/>
      <c r="M277" s="3"/>
      <c r="N277" s="48"/>
      <c r="O277" s="4"/>
      <c r="P277" s="4"/>
      <c r="Q277" s="5"/>
      <c r="R277" s="6"/>
      <c r="S277" s="6"/>
      <c r="T277" s="7"/>
      <c r="U277" s="7"/>
      <c r="V277" s="61">
        <f>SUM(U277:U281)</f>
        <v>0</v>
      </c>
      <c r="W277" s="64"/>
      <c r="X277" s="67"/>
      <c r="Y277" s="98" t="e">
        <f>IF((SUMIF(Z277:Z281,"0",U277:U281)/SUM(U277:U281) &gt;0.5),"NO","SI")</f>
        <v>#DIV/0!</v>
      </c>
      <c r="Z277" s="29" t="str">
        <f>IF(TRIM(M277)="","",IF(AND(Q277="SI", G277="CUARTO NIVEL PHD"),1.5,IF(AND(Q277="SI",G277="CUARTO NIVEL MAESTRIA"),1,0)))</f>
        <v/>
      </c>
    </row>
    <row r="278" spans="1:26" s="8" customFormat="1" ht="27.95" customHeight="1" x14ac:dyDescent="0.25">
      <c r="A278" s="56"/>
      <c r="B278" s="59"/>
      <c r="C278" s="59"/>
      <c r="D278" s="59"/>
      <c r="E278" s="59"/>
      <c r="F278" s="59"/>
      <c r="G278" s="59"/>
      <c r="H278" s="59"/>
      <c r="I278" s="59"/>
      <c r="J278" s="43"/>
      <c r="K278" s="43"/>
      <c r="L278" s="9"/>
      <c r="M278" s="9"/>
      <c r="N278" s="49"/>
      <c r="O278" s="10"/>
      <c r="P278" s="10"/>
      <c r="Q278" s="11"/>
      <c r="R278" s="12"/>
      <c r="S278" s="12"/>
      <c r="T278" s="10"/>
      <c r="U278" s="10"/>
      <c r="V278" s="62"/>
      <c r="W278" s="65"/>
      <c r="X278" s="68"/>
      <c r="Y278" s="99"/>
      <c r="Z278" s="30" t="str">
        <f>IF(TRIM(M278)="","",IF(AND(Q278="SI", G277="CUARTO NIVEL PHD"),1.5,IF(AND(Q278="SI",G277="CUARTO NIVEL MAESTRIA"),1,0)))</f>
        <v/>
      </c>
    </row>
    <row r="279" spans="1:26" s="8" customFormat="1" ht="27.95" customHeight="1" x14ac:dyDescent="0.25">
      <c r="A279" s="56"/>
      <c r="B279" s="59"/>
      <c r="C279" s="59"/>
      <c r="D279" s="59"/>
      <c r="E279" s="59"/>
      <c r="F279" s="59"/>
      <c r="G279" s="59"/>
      <c r="H279" s="59"/>
      <c r="I279" s="59"/>
      <c r="J279" s="43"/>
      <c r="K279" s="43"/>
      <c r="L279" s="13"/>
      <c r="M279" s="13"/>
      <c r="N279" s="50"/>
      <c r="O279" s="10"/>
      <c r="P279" s="10"/>
      <c r="Q279" s="14"/>
      <c r="R279" s="15"/>
      <c r="S279" s="15"/>
      <c r="T279" s="16"/>
      <c r="U279" s="16"/>
      <c r="V279" s="62"/>
      <c r="W279" s="65"/>
      <c r="X279" s="69"/>
      <c r="Y279" s="99"/>
      <c r="Z279" s="30" t="str">
        <f>IF(TRIM(M279)="","",IF(AND(Q279="SI", G277="CUARTO NIVEL PHD"),1.5,IF(AND(Q279="SI",G277="CUARTO NIVEL MAESTRIA"),1,0)))</f>
        <v/>
      </c>
    </row>
    <row r="280" spans="1:26" s="8" customFormat="1" ht="27.95" customHeight="1" x14ac:dyDescent="0.25">
      <c r="A280" s="56"/>
      <c r="B280" s="59"/>
      <c r="C280" s="59"/>
      <c r="D280" s="59"/>
      <c r="E280" s="59"/>
      <c r="F280" s="59"/>
      <c r="G280" s="59"/>
      <c r="H280" s="59"/>
      <c r="I280" s="59"/>
      <c r="J280" s="44"/>
      <c r="K280" s="43"/>
      <c r="L280" s="13"/>
      <c r="M280" s="13"/>
      <c r="N280" s="50"/>
      <c r="O280" s="10" t="str">
        <f>IF(TRIM(N280)="","",LOOKUP(N280,Datos!$L$8:$L$33,Datos!$J$8:$J$33))</f>
        <v/>
      </c>
      <c r="P280" s="10" t="str">
        <f>IF(TRIM(N280)="","",LOOKUP(N280, Datos!$L$8:$L$33,Datos!$K$8:$K$33))</f>
        <v/>
      </c>
      <c r="Q280" s="14"/>
      <c r="R280" s="15"/>
      <c r="S280" s="15"/>
      <c r="T280" s="16"/>
      <c r="U280" s="16"/>
      <c r="V280" s="62"/>
      <c r="W280" s="65"/>
      <c r="X280" s="69"/>
      <c r="Y280" s="99"/>
      <c r="Z280" s="30" t="str">
        <f>IF(TRIM(M280)="","",IF(AND(Q280="SI", G277="CUARTO NIVEL PHD"),1.5,IF(AND(Q280="SI",G277="CUARTO NIVEL MAESTRIA"),1,0)))</f>
        <v/>
      </c>
    </row>
    <row r="281" spans="1:26" s="8" customFormat="1" ht="27.95" customHeight="1" thickBot="1" x14ac:dyDescent="0.3">
      <c r="A281" s="57"/>
      <c r="B281" s="60"/>
      <c r="C281" s="60"/>
      <c r="D281" s="60"/>
      <c r="E281" s="60"/>
      <c r="F281" s="60"/>
      <c r="G281" s="60"/>
      <c r="H281" s="60"/>
      <c r="I281" s="60"/>
      <c r="J281" s="54"/>
      <c r="K281" s="54"/>
      <c r="L281" s="17"/>
      <c r="M281" s="17"/>
      <c r="N281" s="51"/>
      <c r="O281" s="18" t="str">
        <f>IF(TRIM(N281)="","",LOOKUP(N281,Datos!$L$8:$L$33,Datos!$J$8:$J$33))</f>
        <v/>
      </c>
      <c r="P281" s="18" t="str">
        <f>IF(TRIM(N281)="","",LOOKUP(N281, Datos!$L$8:$L$33,Datos!$K$8:$K$33))</f>
        <v/>
      </c>
      <c r="Q281" s="19"/>
      <c r="R281" s="20"/>
      <c r="S281" s="20"/>
      <c r="T281" s="18"/>
      <c r="U281" s="18"/>
      <c r="V281" s="63"/>
      <c r="W281" s="66"/>
      <c r="X281" s="70"/>
      <c r="Y281" s="100"/>
      <c r="Z281" s="31" t="str">
        <f>IF(TRIM(M281)="","",IF(AND(Q281="SI", G277="CUARTO NIVEL PHD"),1.5,IF(AND(Q281="SI",G277="CUARTO NIVEL MAESTRIA"),1,0)))</f>
        <v/>
      </c>
    </row>
    <row r="282" spans="1:26" s="8" customFormat="1" ht="27.95" customHeight="1" x14ac:dyDescent="0.25">
      <c r="A282" s="55" t="s">
        <v>151</v>
      </c>
      <c r="B282" s="58"/>
      <c r="C282" s="58"/>
      <c r="D282" s="58"/>
      <c r="E282" s="58"/>
      <c r="F282" s="58"/>
      <c r="G282" s="58"/>
      <c r="H282" s="58"/>
      <c r="I282" s="58"/>
      <c r="J282" s="42"/>
      <c r="K282" s="42"/>
      <c r="L282" s="3"/>
      <c r="M282" s="3"/>
      <c r="N282" s="48"/>
      <c r="O282" s="4"/>
      <c r="P282" s="4"/>
      <c r="Q282" s="5"/>
      <c r="R282" s="6"/>
      <c r="S282" s="6"/>
      <c r="T282" s="7"/>
      <c r="U282" s="7"/>
      <c r="V282" s="61">
        <f>SUM(U282:U286)</f>
        <v>0</v>
      </c>
      <c r="W282" s="64"/>
      <c r="X282" s="67"/>
      <c r="Y282" s="98" t="e">
        <f>IF((SUMIF(Z282:Z286,"0",U282:U286)/SUM(U282:U286) &gt;0.5),"NO","SI")</f>
        <v>#DIV/0!</v>
      </c>
      <c r="Z282" s="29" t="str">
        <f>IF(TRIM(M282)="","",IF(AND(Q282="SI", G282="CUARTO NIVEL PHD"),1.5,IF(AND(Q282="SI",G282="CUARTO NIVEL MAESTRIA"),1,0)))</f>
        <v/>
      </c>
    </row>
    <row r="283" spans="1:26" s="8" customFormat="1" ht="27.95" customHeight="1" x14ac:dyDescent="0.25">
      <c r="A283" s="56"/>
      <c r="B283" s="59"/>
      <c r="C283" s="59"/>
      <c r="D283" s="59"/>
      <c r="E283" s="59"/>
      <c r="F283" s="59"/>
      <c r="G283" s="59"/>
      <c r="H283" s="59"/>
      <c r="I283" s="59"/>
      <c r="J283" s="43"/>
      <c r="K283" s="43"/>
      <c r="L283" s="9"/>
      <c r="M283" s="9"/>
      <c r="N283" s="49"/>
      <c r="O283" s="10"/>
      <c r="P283" s="10"/>
      <c r="Q283" s="11"/>
      <c r="R283" s="12"/>
      <c r="S283" s="12"/>
      <c r="T283" s="10"/>
      <c r="U283" s="10"/>
      <c r="V283" s="62"/>
      <c r="W283" s="65"/>
      <c r="X283" s="68"/>
      <c r="Y283" s="99"/>
      <c r="Z283" s="30" t="str">
        <f>IF(TRIM(M283)="","",IF(AND(Q283="SI", G282="CUARTO NIVEL PHD"),1.5,IF(AND(Q283="SI",G282="CUARTO NIVEL MAESTRIA"),1,0)))</f>
        <v/>
      </c>
    </row>
    <row r="284" spans="1:26" s="8" customFormat="1" ht="27.95" customHeight="1" x14ac:dyDescent="0.25">
      <c r="A284" s="56"/>
      <c r="B284" s="59"/>
      <c r="C284" s="59"/>
      <c r="D284" s="59"/>
      <c r="E284" s="59"/>
      <c r="F284" s="59"/>
      <c r="G284" s="59"/>
      <c r="H284" s="59"/>
      <c r="I284" s="59"/>
      <c r="J284" s="43"/>
      <c r="K284" s="43"/>
      <c r="L284" s="13"/>
      <c r="M284" s="13"/>
      <c r="N284" s="50"/>
      <c r="O284" s="10"/>
      <c r="P284" s="10"/>
      <c r="Q284" s="14"/>
      <c r="R284" s="15"/>
      <c r="S284" s="15"/>
      <c r="T284" s="16"/>
      <c r="U284" s="16"/>
      <c r="V284" s="62"/>
      <c r="W284" s="65"/>
      <c r="X284" s="69"/>
      <c r="Y284" s="99"/>
      <c r="Z284" s="30" t="str">
        <f>IF(TRIM(M284)="","",IF(AND(Q284="SI", G282="CUARTO NIVEL PHD"),1.5,IF(AND(Q284="SI",G282="CUARTO NIVEL MAESTRIA"),1,0)))</f>
        <v/>
      </c>
    </row>
    <row r="285" spans="1:26" s="8" customFormat="1" ht="27.95" customHeight="1" x14ac:dyDescent="0.25">
      <c r="A285" s="56"/>
      <c r="B285" s="59"/>
      <c r="C285" s="59"/>
      <c r="D285" s="59"/>
      <c r="E285" s="59"/>
      <c r="F285" s="59"/>
      <c r="G285" s="59"/>
      <c r="H285" s="59"/>
      <c r="I285" s="59"/>
      <c r="J285" s="44"/>
      <c r="K285" s="43"/>
      <c r="L285" s="13"/>
      <c r="M285" s="13"/>
      <c r="N285" s="50"/>
      <c r="O285" s="10" t="str">
        <f>IF(TRIM(N285)="","",LOOKUP(N285,Datos!$L$8:$L$33,Datos!$J$8:$J$33))</f>
        <v/>
      </c>
      <c r="P285" s="10" t="str">
        <f>IF(TRIM(N285)="","",LOOKUP(N285, Datos!$L$8:$L$33,Datos!$K$8:$K$33))</f>
        <v/>
      </c>
      <c r="Q285" s="14"/>
      <c r="R285" s="15"/>
      <c r="S285" s="15"/>
      <c r="T285" s="16"/>
      <c r="U285" s="16"/>
      <c r="V285" s="62"/>
      <c r="W285" s="65"/>
      <c r="X285" s="69"/>
      <c r="Y285" s="99"/>
      <c r="Z285" s="30" t="str">
        <f>IF(TRIM(M285)="","",IF(AND(Q285="SI", G282="CUARTO NIVEL PHD"),1.5,IF(AND(Q285="SI",G282="CUARTO NIVEL MAESTRIA"),1,0)))</f>
        <v/>
      </c>
    </row>
    <row r="286" spans="1:26" s="8" customFormat="1" ht="27.95" customHeight="1" thickBot="1" x14ac:dyDescent="0.3">
      <c r="A286" s="57"/>
      <c r="B286" s="60"/>
      <c r="C286" s="60"/>
      <c r="D286" s="60"/>
      <c r="E286" s="60"/>
      <c r="F286" s="60"/>
      <c r="G286" s="60"/>
      <c r="H286" s="60"/>
      <c r="I286" s="60"/>
      <c r="J286" s="54"/>
      <c r="K286" s="54"/>
      <c r="L286" s="17"/>
      <c r="M286" s="17"/>
      <c r="N286" s="51"/>
      <c r="O286" s="18" t="str">
        <f>IF(TRIM(N286)="","",LOOKUP(N286,Datos!$L$8:$L$33,Datos!$J$8:$J$33))</f>
        <v/>
      </c>
      <c r="P286" s="18" t="str">
        <f>IF(TRIM(N286)="","",LOOKUP(N286, Datos!$L$8:$L$33,Datos!$K$8:$K$33))</f>
        <v/>
      </c>
      <c r="Q286" s="19"/>
      <c r="R286" s="20"/>
      <c r="S286" s="20"/>
      <c r="T286" s="18"/>
      <c r="U286" s="18"/>
      <c r="V286" s="63"/>
      <c r="W286" s="66"/>
      <c r="X286" s="70"/>
      <c r="Y286" s="100"/>
      <c r="Z286" s="31" t="str">
        <f>IF(TRIM(M286)="","",IF(AND(Q286="SI", G282="CUARTO NIVEL PHD"),1.5,IF(AND(Q286="SI",G282="CUARTO NIVEL MAESTRIA"),1,0)))</f>
        <v/>
      </c>
    </row>
    <row r="287" spans="1:26" s="8" customFormat="1" ht="27.95" customHeight="1" x14ac:dyDescent="0.25">
      <c r="A287" s="55" t="s">
        <v>152</v>
      </c>
      <c r="B287" s="58"/>
      <c r="C287" s="58"/>
      <c r="D287" s="58"/>
      <c r="E287" s="58"/>
      <c r="F287" s="58"/>
      <c r="G287" s="58"/>
      <c r="H287" s="58"/>
      <c r="I287" s="58"/>
      <c r="J287" s="42"/>
      <c r="K287" s="42"/>
      <c r="L287" s="3"/>
      <c r="M287" s="3"/>
      <c r="N287" s="48"/>
      <c r="O287" s="4"/>
      <c r="P287" s="4"/>
      <c r="Q287" s="5"/>
      <c r="R287" s="6"/>
      <c r="S287" s="6"/>
      <c r="T287" s="7"/>
      <c r="U287" s="7"/>
      <c r="V287" s="61">
        <f>SUM(U287:U291)</f>
        <v>0</v>
      </c>
      <c r="W287" s="64"/>
      <c r="X287" s="67"/>
      <c r="Y287" s="98" t="e">
        <f>IF((SUMIF(Z287:Z291,"0",U287:U291)/SUM(U287:U291) &gt;0.5),"NO","SI")</f>
        <v>#DIV/0!</v>
      </c>
      <c r="Z287" s="29" t="str">
        <f>IF(TRIM(M287)="","",IF(AND(Q287="SI", G287="CUARTO NIVEL PHD"),1.5,IF(AND(Q287="SI",G287="CUARTO NIVEL MAESTRIA"),1,0)))</f>
        <v/>
      </c>
    </row>
    <row r="288" spans="1:26" s="8" customFormat="1" ht="27.95" customHeight="1" x14ac:dyDescent="0.25">
      <c r="A288" s="56"/>
      <c r="B288" s="59"/>
      <c r="C288" s="59"/>
      <c r="D288" s="59"/>
      <c r="E288" s="59"/>
      <c r="F288" s="59"/>
      <c r="G288" s="59"/>
      <c r="H288" s="59"/>
      <c r="I288" s="59"/>
      <c r="J288" s="43"/>
      <c r="K288" s="43"/>
      <c r="L288" s="9"/>
      <c r="M288" s="9"/>
      <c r="N288" s="49"/>
      <c r="O288" s="10"/>
      <c r="P288" s="10"/>
      <c r="Q288" s="11"/>
      <c r="R288" s="12"/>
      <c r="S288" s="12"/>
      <c r="T288" s="10"/>
      <c r="U288" s="10"/>
      <c r="V288" s="62"/>
      <c r="W288" s="65"/>
      <c r="X288" s="68"/>
      <c r="Y288" s="99"/>
      <c r="Z288" s="30" t="str">
        <f>IF(TRIM(M288)="","",IF(AND(Q288="SI", G287="CUARTO NIVEL PHD"),1.5,IF(AND(Q288="SI",G287="CUARTO NIVEL MAESTRIA"),1,0)))</f>
        <v/>
      </c>
    </row>
    <row r="289" spans="1:26" s="8" customFormat="1" ht="27.95" customHeight="1" x14ac:dyDescent="0.25">
      <c r="A289" s="56"/>
      <c r="B289" s="59"/>
      <c r="C289" s="59"/>
      <c r="D289" s="59"/>
      <c r="E289" s="59"/>
      <c r="F289" s="59"/>
      <c r="G289" s="59"/>
      <c r="H289" s="59"/>
      <c r="I289" s="59"/>
      <c r="J289" s="43"/>
      <c r="K289" s="43"/>
      <c r="L289" s="13"/>
      <c r="M289" s="13"/>
      <c r="N289" s="50"/>
      <c r="O289" s="10"/>
      <c r="P289" s="10"/>
      <c r="Q289" s="14"/>
      <c r="R289" s="15"/>
      <c r="S289" s="15"/>
      <c r="T289" s="16"/>
      <c r="U289" s="16"/>
      <c r="V289" s="62"/>
      <c r="W289" s="65"/>
      <c r="X289" s="69"/>
      <c r="Y289" s="99"/>
      <c r="Z289" s="30" t="str">
        <f>IF(TRIM(M289)="","",IF(AND(Q289="SI", G287="CUARTO NIVEL PHD"),1.5,IF(AND(Q289="SI",G287="CUARTO NIVEL MAESTRIA"),1,0)))</f>
        <v/>
      </c>
    </row>
    <row r="290" spans="1:26" s="8" customFormat="1" ht="27.95" customHeight="1" x14ac:dyDescent="0.25">
      <c r="A290" s="56"/>
      <c r="B290" s="59"/>
      <c r="C290" s="59"/>
      <c r="D290" s="59"/>
      <c r="E290" s="59"/>
      <c r="F290" s="59"/>
      <c r="G290" s="59"/>
      <c r="H290" s="59"/>
      <c r="I290" s="59"/>
      <c r="J290" s="44"/>
      <c r="K290" s="43"/>
      <c r="L290" s="13"/>
      <c r="M290" s="13"/>
      <c r="N290" s="50"/>
      <c r="O290" s="10" t="str">
        <f>IF(TRIM(N290)="","",LOOKUP(N290,Datos!$L$8:$L$33,Datos!$J$8:$J$33))</f>
        <v/>
      </c>
      <c r="P290" s="10" t="str">
        <f>IF(TRIM(N290)="","",LOOKUP(N290, Datos!$L$8:$L$33,Datos!$K$8:$K$33))</f>
        <v/>
      </c>
      <c r="Q290" s="14"/>
      <c r="R290" s="15"/>
      <c r="S290" s="15"/>
      <c r="T290" s="16"/>
      <c r="U290" s="16"/>
      <c r="V290" s="62"/>
      <c r="W290" s="65"/>
      <c r="X290" s="69"/>
      <c r="Y290" s="99"/>
      <c r="Z290" s="30" t="str">
        <f>IF(TRIM(M290)="","",IF(AND(Q290="SI", G287="CUARTO NIVEL PHD"),1.5,IF(AND(Q290="SI",G287="CUARTO NIVEL MAESTRIA"),1,0)))</f>
        <v/>
      </c>
    </row>
    <row r="291" spans="1:26" s="8" customFormat="1" ht="27.95" customHeight="1" thickBot="1" x14ac:dyDescent="0.3">
      <c r="A291" s="57"/>
      <c r="B291" s="60"/>
      <c r="C291" s="60"/>
      <c r="D291" s="60"/>
      <c r="E291" s="60"/>
      <c r="F291" s="60"/>
      <c r="G291" s="60"/>
      <c r="H291" s="60"/>
      <c r="I291" s="60"/>
      <c r="J291" s="54"/>
      <c r="K291" s="54"/>
      <c r="L291" s="17"/>
      <c r="M291" s="17"/>
      <c r="N291" s="51"/>
      <c r="O291" s="18" t="str">
        <f>IF(TRIM(N291)="","",LOOKUP(N291,Datos!$L$8:$L$33,Datos!$J$8:$J$33))</f>
        <v/>
      </c>
      <c r="P291" s="18" t="str">
        <f>IF(TRIM(N291)="","",LOOKUP(N291, Datos!$L$8:$L$33,Datos!$K$8:$K$33))</f>
        <v/>
      </c>
      <c r="Q291" s="19"/>
      <c r="R291" s="20"/>
      <c r="S291" s="20"/>
      <c r="T291" s="18"/>
      <c r="U291" s="18"/>
      <c r="V291" s="63"/>
      <c r="W291" s="66"/>
      <c r="X291" s="70"/>
      <c r="Y291" s="100"/>
      <c r="Z291" s="31" t="str">
        <f>IF(TRIM(M291)="","",IF(AND(Q291="SI", G287="CUARTO NIVEL PHD"),1.5,IF(AND(Q291="SI",G287="CUARTO NIVEL MAESTRIA"),1,0)))</f>
        <v/>
      </c>
    </row>
    <row r="292" spans="1:26" s="8" customFormat="1" ht="27.95" customHeight="1" x14ac:dyDescent="0.25">
      <c r="A292" s="55" t="s">
        <v>153</v>
      </c>
      <c r="B292" s="58"/>
      <c r="C292" s="58"/>
      <c r="D292" s="58"/>
      <c r="E292" s="58"/>
      <c r="F292" s="58"/>
      <c r="G292" s="58"/>
      <c r="H292" s="58"/>
      <c r="I292" s="58"/>
      <c r="J292" s="42"/>
      <c r="K292" s="42"/>
      <c r="L292" s="3"/>
      <c r="M292" s="3"/>
      <c r="N292" s="48"/>
      <c r="O292" s="4"/>
      <c r="P292" s="4"/>
      <c r="Q292" s="5"/>
      <c r="R292" s="6"/>
      <c r="S292" s="6"/>
      <c r="T292" s="7"/>
      <c r="U292" s="7"/>
      <c r="V292" s="61">
        <f>SUM(U292:U296)</f>
        <v>0</v>
      </c>
      <c r="W292" s="64"/>
      <c r="X292" s="67"/>
      <c r="Y292" s="98" t="e">
        <f>IF((SUMIF(Z292:Z296,"0",U292:U296)/SUM(U292:U296) &gt;0.5),"NO","SI")</f>
        <v>#DIV/0!</v>
      </c>
      <c r="Z292" s="29" t="str">
        <f>IF(TRIM(M292)="","",IF(AND(Q292="SI", G292="CUARTO NIVEL PHD"),1.5,IF(AND(Q292="SI",G292="CUARTO NIVEL MAESTRIA"),1,0)))</f>
        <v/>
      </c>
    </row>
    <row r="293" spans="1:26" s="8" customFormat="1" ht="27.95" customHeight="1" x14ac:dyDescent="0.25">
      <c r="A293" s="56"/>
      <c r="B293" s="59"/>
      <c r="C293" s="59"/>
      <c r="D293" s="59"/>
      <c r="E293" s="59"/>
      <c r="F293" s="59"/>
      <c r="G293" s="59"/>
      <c r="H293" s="59"/>
      <c r="I293" s="59"/>
      <c r="J293" s="43"/>
      <c r="K293" s="43"/>
      <c r="L293" s="9"/>
      <c r="M293" s="9"/>
      <c r="N293" s="49"/>
      <c r="O293" s="10"/>
      <c r="P293" s="10"/>
      <c r="Q293" s="11"/>
      <c r="R293" s="12"/>
      <c r="S293" s="12"/>
      <c r="T293" s="10"/>
      <c r="U293" s="10"/>
      <c r="V293" s="62"/>
      <c r="W293" s="65"/>
      <c r="X293" s="68"/>
      <c r="Y293" s="99"/>
      <c r="Z293" s="30" t="str">
        <f>IF(TRIM(M293)="","",IF(AND(Q293="SI", G292="CUARTO NIVEL PHD"),1.5,IF(AND(Q293="SI",G292="CUARTO NIVEL MAESTRIA"),1,0)))</f>
        <v/>
      </c>
    </row>
    <row r="294" spans="1:26" s="8" customFormat="1" ht="27.95" customHeight="1" x14ac:dyDescent="0.25">
      <c r="A294" s="56"/>
      <c r="B294" s="59"/>
      <c r="C294" s="59"/>
      <c r="D294" s="59"/>
      <c r="E294" s="59"/>
      <c r="F294" s="59"/>
      <c r="G294" s="59"/>
      <c r="H294" s="59"/>
      <c r="I294" s="59"/>
      <c r="J294" s="43"/>
      <c r="K294" s="43"/>
      <c r="L294" s="13"/>
      <c r="M294" s="13"/>
      <c r="N294" s="50"/>
      <c r="O294" s="10"/>
      <c r="P294" s="10"/>
      <c r="Q294" s="14"/>
      <c r="R294" s="15"/>
      <c r="S294" s="15"/>
      <c r="T294" s="16"/>
      <c r="U294" s="16"/>
      <c r="V294" s="62"/>
      <c r="W294" s="65"/>
      <c r="X294" s="69"/>
      <c r="Y294" s="99"/>
      <c r="Z294" s="30" t="str">
        <f>IF(TRIM(M294)="","",IF(AND(Q294="SI", G292="CUARTO NIVEL PHD"),1.5,IF(AND(Q294="SI",G292="CUARTO NIVEL MAESTRIA"),1,0)))</f>
        <v/>
      </c>
    </row>
    <row r="295" spans="1:26" s="8" customFormat="1" ht="27.95" customHeight="1" x14ac:dyDescent="0.25">
      <c r="A295" s="56"/>
      <c r="B295" s="59"/>
      <c r="C295" s="59"/>
      <c r="D295" s="59"/>
      <c r="E295" s="59"/>
      <c r="F295" s="59"/>
      <c r="G295" s="59"/>
      <c r="H295" s="59"/>
      <c r="I295" s="59"/>
      <c r="J295" s="44"/>
      <c r="K295" s="43"/>
      <c r="L295" s="13"/>
      <c r="M295" s="13"/>
      <c r="N295" s="50"/>
      <c r="O295" s="10" t="str">
        <f>IF(TRIM(N295)="","",LOOKUP(N295,Datos!$L$8:$L$33,Datos!$J$8:$J$33))</f>
        <v/>
      </c>
      <c r="P295" s="10" t="str">
        <f>IF(TRIM(N295)="","",LOOKUP(N295, Datos!$L$8:$L$33,Datos!$K$8:$K$33))</f>
        <v/>
      </c>
      <c r="Q295" s="14"/>
      <c r="R295" s="15"/>
      <c r="S295" s="15"/>
      <c r="T295" s="16"/>
      <c r="U295" s="16"/>
      <c r="V295" s="62"/>
      <c r="W295" s="65"/>
      <c r="X295" s="69"/>
      <c r="Y295" s="99"/>
      <c r="Z295" s="30" t="str">
        <f>IF(TRIM(M295)="","",IF(AND(Q295="SI", G292="CUARTO NIVEL PHD"),1.5,IF(AND(Q295="SI",G292="CUARTO NIVEL MAESTRIA"),1,0)))</f>
        <v/>
      </c>
    </row>
    <row r="296" spans="1:26" s="8" customFormat="1" ht="27.95" customHeight="1" thickBot="1" x14ac:dyDescent="0.3">
      <c r="A296" s="57"/>
      <c r="B296" s="60"/>
      <c r="C296" s="60"/>
      <c r="D296" s="60"/>
      <c r="E296" s="60"/>
      <c r="F296" s="60"/>
      <c r="G296" s="60"/>
      <c r="H296" s="60"/>
      <c r="I296" s="60"/>
      <c r="J296" s="54"/>
      <c r="K296" s="54"/>
      <c r="L296" s="17"/>
      <c r="M296" s="17"/>
      <c r="N296" s="51"/>
      <c r="O296" s="18" t="str">
        <f>IF(TRIM(N296)="","",LOOKUP(N296,Datos!$L$8:$L$33,Datos!$J$8:$J$33))</f>
        <v/>
      </c>
      <c r="P296" s="18" t="str">
        <f>IF(TRIM(N296)="","",LOOKUP(N296, Datos!$L$8:$L$33,Datos!$K$8:$K$33))</f>
        <v/>
      </c>
      <c r="Q296" s="19"/>
      <c r="R296" s="20"/>
      <c r="S296" s="20"/>
      <c r="T296" s="18"/>
      <c r="U296" s="18"/>
      <c r="V296" s="63"/>
      <c r="W296" s="66"/>
      <c r="X296" s="70"/>
      <c r="Y296" s="100"/>
      <c r="Z296" s="31" t="str">
        <f>IF(TRIM(M296)="","",IF(AND(Q296="SI", G292="CUARTO NIVEL PHD"),1.5,IF(AND(Q296="SI",G292="CUARTO NIVEL MAESTRIA"),1,0)))</f>
        <v/>
      </c>
    </row>
    <row r="297" spans="1:26" s="8" customFormat="1" ht="27.95" customHeight="1" x14ac:dyDescent="0.25">
      <c r="A297" s="55" t="s">
        <v>154</v>
      </c>
      <c r="B297" s="58"/>
      <c r="C297" s="58"/>
      <c r="D297" s="58"/>
      <c r="E297" s="58"/>
      <c r="F297" s="58"/>
      <c r="G297" s="58"/>
      <c r="H297" s="58"/>
      <c r="I297" s="58"/>
      <c r="J297" s="42"/>
      <c r="K297" s="42"/>
      <c r="L297" s="3"/>
      <c r="M297" s="3"/>
      <c r="N297" s="48"/>
      <c r="O297" s="4"/>
      <c r="P297" s="4"/>
      <c r="Q297" s="5"/>
      <c r="R297" s="6"/>
      <c r="S297" s="6"/>
      <c r="T297" s="7"/>
      <c r="U297" s="7"/>
      <c r="V297" s="61">
        <f>SUM(U297:U301)</f>
        <v>0</v>
      </c>
      <c r="W297" s="64"/>
      <c r="X297" s="67"/>
      <c r="Y297" s="98" t="e">
        <f>IF((SUMIF(Z297:Z301,"0",U297:U301)/SUM(U297:U301) &gt;0.5),"NO","SI")</f>
        <v>#DIV/0!</v>
      </c>
      <c r="Z297" s="29" t="str">
        <f>IF(TRIM(M297)="","",IF(AND(Q297="SI", G297="CUARTO NIVEL PHD"),1.5,IF(AND(Q297="SI",G297="CUARTO NIVEL MAESTRIA"),1,0)))</f>
        <v/>
      </c>
    </row>
    <row r="298" spans="1:26" s="8" customFormat="1" ht="27.95" customHeight="1" x14ac:dyDescent="0.25">
      <c r="A298" s="56"/>
      <c r="B298" s="59"/>
      <c r="C298" s="59"/>
      <c r="D298" s="59"/>
      <c r="E298" s="59"/>
      <c r="F298" s="59"/>
      <c r="G298" s="59"/>
      <c r="H298" s="59"/>
      <c r="I298" s="59"/>
      <c r="J298" s="43"/>
      <c r="K298" s="43"/>
      <c r="L298" s="9"/>
      <c r="M298" s="9"/>
      <c r="N298" s="49"/>
      <c r="O298" s="10"/>
      <c r="P298" s="10"/>
      <c r="Q298" s="11"/>
      <c r="R298" s="12"/>
      <c r="S298" s="12"/>
      <c r="T298" s="10"/>
      <c r="U298" s="10"/>
      <c r="V298" s="62"/>
      <c r="W298" s="65"/>
      <c r="X298" s="68"/>
      <c r="Y298" s="99"/>
      <c r="Z298" s="30" t="str">
        <f>IF(TRIM(M298)="","",IF(AND(Q298="SI", G297="CUARTO NIVEL PHD"),1.5,IF(AND(Q298="SI",G297="CUARTO NIVEL MAESTRIA"),1,0)))</f>
        <v/>
      </c>
    </row>
    <row r="299" spans="1:26" s="8" customFormat="1" ht="27.95" customHeight="1" x14ac:dyDescent="0.25">
      <c r="A299" s="56"/>
      <c r="B299" s="59"/>
      <c r="C299" s="59"/>
      <c r="D299" s="59"/>
      <c r="E299" s="59"/>
      <c r="F299" s="59"/>
      <c r="G299" s="59"/>
      <c r="H299" s="59"/>
      <c r="I299" s="59"/>
      <c r="J299" s="43"/>
      <c r="K299" s="43"/>
      <c r="L299" s="13"/>
      <c r="M299" s="13"/>
      <c r="N299" s="50"/>
      <c r="O299" s="10"/>
      <c r="P299" s="10"/>
      <c r="Q299" s="14"/>
      <c r="R299" s="15"/>
      <c r="S299" s="15"/>
      <c r="T299" s="16"/>
      <c r="U299" s="16"/>
      <c r="V299" s="62"/>
      <c r="W299" s="65"/>
      <c r="X299" s="69"/>
      <c r="Y299" s="99"/>
      <c r="Z299" s="30" t="str">
        <f>IF(TRIM(M299)="","",IF(AND(Q299="SI", G297="CUARTO NIVEL PHD"),1.5,IF(AND(Q299="SI",G297="CUARTO NIVEL MAESTRIA"),1,0)))</f>
        <v/>
      </c>
    </row>
    <row r="300" spans="1:26" s="8" customFormat="1" ht="27.95" customHeight="1" x14ac:dyDescent="0.25">
      <c r="A300" s="56"/>
      <c r="B300" s="59"/>
      <c r="C300" s="59"/>
      <c r="D300" s="59"/>
      <c r="E300" s="59"/>
      <c r="F300" s="59"/>
      <c r="G300" s="59"/>
      <c r="H300" s="59"/>
      <c r="I300" s="59"/>
      <c r="J300" s="44"/>
      <c r="K300" s="43"/>
      <c r="L300" s="13"/>
      <c r="M300" s="13"/>
      <c r="N300" s="50"/>
      <c r="O300" s="10" t="str">
        <f>IF(TRIM(N300)="","",LOOKUP(N300,Datos!$L$8:$L$33,Datos!$J$8:$J$33))</f>
        <v/>
      </c>
      <c r="P300" s="10" t="str">
        <f>IF(TRIM(N300)="","",LOOKUP(N300, Datos!$L$8:$L$33,Datos!$K$8:$K$33))</f>
        <v/>
      </c>
      <c r="Q300" s="14"/>
      <c r="R300" s="15"/>
      <c r="S300" s="15"/>
      <c r="T300" s="16"/>
      <c r="U300" s="16"/>
      <c r="V300" s="62"/>
      <c r="W300" s="65"/>
      <c r="X300" s="69"/>
      <c r="Y300" s="99"/>
      <c r="Z300" s="30" t="str">
        <f>IF(TRIM(M300)="","",IF(AND(Q300="SI", G297="CUARTO NIVEL PHD"),1.5,IF(AND(Q300="SI",G297="CUARTO NIVEL MAESTRIA"),1,0)))</f>
        <v/>
      </c>
    </row>
    <row r="301" spans="1:26" s="8" customFormat="1" ht="27.95" customHeight="1" thickBot="1" x14ac:dyDescent="0.3">
      <c r="A301" s="57"/>
      <c r="B301" s="60"/>
      <c r="C301" s="60"/>
      <c r="D301" s="60"/>
      <c r="E301" s="60"/>
      <c r="F301" s="60"/>
      <c r="G301" s="60"/>
      <c r="H301" s="60"/>
      <c r="I301" s="60"/>
      <c r="J301" s="54"/>
      <c r="K301" s="54"/>
      <c r="L301" s="17"/>
      <c r="M301" s="17"/>
      <c r="N301" s="51"/>
      <c r="O301" s="18" t="str">
        <f>IF(TRIM(N301)="","",LOOKUP(N301,Datos!$L$8:$L$33,Datos!$J$8:$J$33))</f>
        <v/>
      </c>
      <c r="P301" s="18" t="str">
        <f>IF(TRIM(N301)="","",LOOKUP(N301, Datos!$L$8:$L$33,Datos!$K$8:$K$33))</f>
        <v/>
      </c>
      <c r="Q301" s="19"/>
      <c r="R301" s="20"/>
      <c r="S301" s="20"/>
      <c r="T301" s="18"/>
      <c r="U301" s="18"/>
      <c r="V301" s="63"/>
      <c r="W301" s="66"/>
      <c r="X301" s="70"/>
      <c r="Y301" s="100"/>
      <c r="Z301" s="31" t="str">
        <f>IF(TRIM(M301)="","",IF(AND(Q301="SI", G297="CUARTO NIVEL PHD"),1.5,IF(AND(Q301="SI",G297="CUARTO NIVEL MAESTRIA"),1,0)))</f>
        <v/>
      </c>
    </row>
    <row r="302" spans="1:26" s="8" customFormat="1" ht="27.95" customHeight="1" x14ac:dyDescent="0.25">
      <c r="A302" s="55" t="s">
        <v>155</v>
      </c>
      <c r="B302" s="58"/>
      <c r="C302" s="58"/>
      <c r="D302" s="58"/>
      <c r="E302" s="58"/>
      <c r="F302" s="58"/>
      <c r="G302" s="58"/>
      <c r="H302" s="58"/>
      <c r="I302" s="58"/>
      <c r="J302" s="42"/>
      <c r="K302" s="42"/>
      <c r="L302" s="3"/>
      <c r="M302" s="3"/>
      <c r="N302" s="48"/>
      <c r="O302" s="4"/>
      <c r="P302" s="4"/>
      <c r="Q302" s="5"/>
      <c r="R302" s="6"/>
      <c r="S302" s="6"/>
      <c r="T302" s="7"/>
      <c r="U302" s="7"/>
      <c r="V302" s="61">
        <f>SUM(U302:U306)</f>
        <v>0</v>
      </c>
      <c r="W302" s="64"/>
      <c r="X302" s="67"/>
      <c r="Y302" s="98" t="e">
        <f>IF((SUMIF(Z302:Z306,"0",U302:U306)/SUM(U302:U306) &gt;0.5),"NO","SI")</f>
        <v>#DIV/0!</v>
      </c>
      <c r="Z302" s="29" t="str">
        <f>IF(TRIM(M302)="","",IF(AND(Q302="SI", G302="CUARTO NIVEL PHD"),1.5,IF(AND(Q302="SI",G302="CUARTO NIVEL MAESTRIA"),1,0)))</f>
        <v/>
      </c>
    </row>
    <row r="303" spans="1:26" s="8" customFormat="1" ht="27.95" customHeight="1" x14ac:dyDescent="0.25">
      <c r="A303" s="56"/>
      <c r="B303" s="59"/>
      <c r="C303" s="59"/>
      <c r="D303" s="59"/>
      <c r="E303" s="59"/>
      <c r="F303" s="59"/>
      <c r="G303" s="59"/>
      <c r="H303" s="59"/>
      <c r="I303" s="59"/>
      <c r="J303" s="43"/>
      <c r="K303" s="43"/>
      <c r="L303" s="9"/>
      <c r="M303" s="9"/>
      <c r="N303" s="49"/>
      <c r="O303" s="10"/>
      <c r="P303" s="10"/>
      <c r="Q303" s="11"/>
      <c r="R303" s="12"/>
      <c r="S303" s="12"/>
      <c r="T303" s="10"/>
      <c r="U303" s="10"/>
      <c r="V303" s="62"/>
      <c r="W303" s="65"/>
      <c r="X303" s="68"/>
      <c r="Y303" s="99"/>
      <c r="Z303" s="30" t="str">
        <f>IF(TRIM(M303)="","",IF(AND(Q303="SI", G302="CUARTO NIVEL PHD"),1.5,IF(AND(Q303="SI",G302="CUARTO NIVEL MAESTRIA"),1,0)))</f>
        <v/>
      </c>
    </row>
    <row r="304" spans="1:26" s="8" customFormat="1" ht="27.95" customHeight="1" x14ac:dyDescent="0.25">
      <c r="A304" s="56"/>
      <c r="B304" s="59"/>
      <c r="C304" s="59"/>
      <c r="D304" s="59"/>
      <c r="E304" s="59"/>
      <c r="F304" s="59"/>
      <c r="G304" s="59"/>
      <c r="H304" s="59"/>
      <c r="I304" s="59"/>
      <c r="J304" s="43"/>
      <c r="K304" s="43"/>
      <c r="L304" s="13"/>
      <c r="M304" s="13"/>
      <c r="N304" s="50"/>
      <c r="O304" s="10"/>
      <c r="P304" s="10"/>
      <c r="Q304" s="14"/>
      <c r="R304" s="15"/>
      <c r="S304" s="15"/>
      <c r="T304" s="16"/>
      <c r="U304" s="16"/>
      <c r="V304" s="62"/>
      <c r="W304" s="65"/>
      <c r="X304" s="69"/>
      <c r="Y304" s="99"/>
      <c r="Z304" s="30" t="str">
        <f>IF(TRIM(M304)="","",IF(AND(Q304="SI", G302="CUARTO NIVEL PHD"),1.5,IF(AND(Q304="SI",G302="CUARTO NIVEL MAESTRIA"),1,0)))</f>
        <v/>
      </c>
    </row>
    <row r="305" spans="1:26" s="8" customFormat="1" ht="27.95" customHeight="1" x14ac:dyDescent="0.25">
      <c r="A305" s="56"/>
      <c r="B305" s="59"/>
      <c r="C305" s="59"/>
      <c r="D305" s="59"/>
      <c r="E305" s="59"/>
      <c r="F305" s="59"/>
      <c r="G305" s="59"/>
      <c r="H305" s="59"/>
      <c r="I305" s="59"/>
      <c r="J305" s="44"/>
      <c r="K305" s="43"/>
      <c r="L305" s="13"/>
      <c r="M305" s="13"/>
      <c r="N305" s="50"/>
      <c r="O305" s="10" t="str">
        <f>IF(TRIM(N305)="","",LOOKUP(N305,Datos!$L$8:$L$33,Datos!$J$8:$J$33))</f>
        <v/>
      </c>
      <c r="P305" s="10" t="str">
        <f>IF(TRIM(N305)="","",LOOKUP(N305, Datos!$L$8:$L$33,Datos!$K$8:$K$33))</f>
        <v/>
      </c>
      <c r="Q305" s="14"/>
      <c r="R305" s="15"/>
      <c r="S305" s="15"/>
      <c r="T305" s="16"/>
      <c r="U305" s="16"/>
      <c r="V305" s="62"/>
      <c r="W305" s="65"/>
      <c r="X305" s="69"/>
      <c r="Y305" s="99"/>
      <c r="Z305" s="30" t="str">
        <f>IF(TRIM(M305)="","",IF(AND(Q305="SI", G302="CUARTO NIVEL PHD"),1.5,IF(AND(Q305="SI",G302="CUARTO NIVEL MAESTRIA"),1,0)))</f>
        <v/>
      </c>
    </row>
    <row r="306" spans="1:26" s="8" customFormat="1" ht="27.95" customHeight="1" thickBot="1" x14ac:dyDescent="0.3">
      <c r="A306" s="57"/>
      <c r="B306" s="60"/>
      <c r="C306" s="60"/>
      <c r="D306" s="60"/>
      <c r="E306" s="60"/>
      <c r="F306" s="60"/>
      <c r="G306" s="60"/>
      <c r="H306" s="60"/>
      <c r="I306" s="60"/>
      <c r="J306" s="54"/>
      <c r="K306" s="54"/>
      <c r="L306" s="17"/>
      <c r="M306" s="17"/>
      <c r="N306" s="51"/>
      <c r="O306" s="18" t="str">
        <f>IF(TRIM(N306)="","",LOOKUP(N306,Datos!$L$8:$L$33,Datos!$J$8:$J$33))</f>
        <v/>
      </c>
      <c r="P306" s="18" t="str">
        <f>IF(TRIM(N306)="","",LOOKUP(N306, Datos!$L$8:$L$33,Datos!$K$8:$K$33))</f>
        <v/>
      </c>
      <c r="Q306" s="19"/>
      <c r="R306" s="20"/>
      <c r="S306" s="20"/>
      <c r="T306" s="18"/>
      <c r="U306" s="18"/>
      <c r="V306" s="63"/>
      <c r="W306" s="66"/>
      <c r="X306" s="70"/>
      <c r="Y306" s="100"/>
      <c r="Z306" s="31" t="str">
        <f>IF(TRIM(M306)="","",IF(AND(Q306="SI", G302="CUARTO NIVEL PHD"),1.5,IF(AND(Q306="SI",G302="CUARTO NIVEL MAESTRIA"),1,0)))</f>
        <v/>
      </c>
    </row>
    <row r="307" spans="1:26" s="8" customFormat="1" ht="27.95" customHeight="1" x14ac:dyDescent="0.25">
      <c r="A307" s="55" t="s">
        <v>156</v>
      </c>
      <c r="B307" s="58"/>
      <c r="C307" s="58"/>
      <c r="D307" s="58"/>
      <c r="E307" s="58"/>
      <c r="F307" s="58"/>
      <c r="G307" s="58"/>
      <c r="H307" s="58"/>
      <c r="I307" s="58"/>
      <c r="J307" s="42"/>
      <c r="K307" s="42"/>
      <c r="L307" s="3"/>
      <c r="M307" s="3"/>
      <c r="N307" s="48"/>
      <c r="O307" s="4"/>
      <c r="P307" s="4"/>
      <c r="Q307" s="5"/>
      <c r="R307" s="6"/>
      <c r="S307" s="6"/>
      <c r="T307" s="7"/>
      <c r="U307" s="7"/>
      <c r="V307" s="61">
        <f>SUM(U307:U311)</f>
        <v>0</v>
      </c>
      <c r="W307" s="64"/>
      <c r="X307" s="67"/>
      <c r="Y307" s="98" t="e">
        <f>IF((SUMIF(Z307:Z311,"0",U307:U311)/SUM(U307:U311) &gt;0.5),"NO","SI")</f>
        <v>#DIV/0!</v>
      </c>
      <c r="Z307" s="29" t="str">
        <f>IF(TRIM(M307)="","",IF(AND(Q307="SI", G307="CUARTO NIVEL PHD"),1.5,IF(AND(Q307="SI",G307="CUARTO NIVEL MAESTRIA"),1,0)))</f>
        <v/>
      </c>
    </row>
    <row r="308" spans="1:26" s="8" customFormat="1" ht="27.95" customHeight="1" x14ac:dyDescent="0.25">
      <c r="A308" s="56"/>
      <c r="B308" s="59"/>
      <c r="C308" s="59"/>
      <c r="D308" s="59"/>
      <c r="E308" s="59"/>
      <c r="F308" s="59"/>
      <c r="G308" s="59"/>
      <c r="H308" s="59"/>
      <c r="I308" s="59"/>
      <c r="J308" s="43"/>
      <c r="K308" s="43"/>
      <c r="L308" s="9"/>
      <c r="M308" s="9"/>
      <c r="N308" s="49"/>
      <c r="O308" s="10"/>
      <c r="P308" s="10"/>
      <c r="Q308" s="11"/>
      <c r="R308" s="12"/>
      <c r="S308" s="12"/>
      <c r="T308" s="10"/>
      <c r="U308" s="10"/>
      <c r="V308" s="62"/>
      <c r="W308" s="65"/>
      <c r="X308" s="68"/>
      <c r="Y308" s="99"/>
      <c r="Z308" s="30" t="str">
        <f>IF(TRIM(M308)="","",IF(AND(Q308="SI", G307="CUARTO NIVEL PHD"),1.5,IF(AND(Q308="SI",G307="CUARTO NIVEL MAESTRIA"),1,0)))</f>
        <v/>
      </c>
    </row>
    <row r="309" spans="1:26" s="8" customFormat="1" ht="27.95" customHeight="1" x14ac:dyDescent="0.25">
      <c r="A309" s="56"/>
      <c r="B309" s="59"/>
      <c r="C309" s="59"/>
      <c r="D309" s="59"/>
      <c r="E309" s="59"/>
      <c r="F309" s="59"/>
      <c r="G309" s="59"/>
      <c r="H309" s="59"/>
      <c r="I309" s="59"/>
      <c r="J309" s="43"/>
      <c r="K309" s="43"/>
      <c r="L309" s="13"/>
      <c r="M309" s="13"/>
      <c r="N309" s="50"/>
      <c r="O309" s="10"/>
      <c r="P309" s="10"/>
      <c r="Q309" s="14"/>
      <c r="R309" s="15"/>
      <c r="S309" s="15"/>
      <c r="T309" s="16"/>
      <c r="U309" s="16"/>
      <c r="V309" s="62"/>
      <c r="W309" s="65"/>
      <c r="X309" s="69"/>
      <c r="Y309" s="99"/>
      <c r="Z309" s="30" t="str">
        <f>IF(TRIM(M309)="","",IF(AND(Q309="SI", G307="CUARTO NIVEL PHD"),1.5,IF(AND(Q309="SI",G307="CUARTO NIVEL MAESTRIA"),1,0)))</f>
        <v/>
      </c>
    </row>
    <row r="310" spans="1:26" s="8" customFormat="1" ht="27.95" customHeight="1" x14ac:dyDescent="0.25">
      <c r="A310" s="56"/>
      <c r="B310" s="59"/>
      <c r="C310" s="59"/>
      <c r="D310" s="59"/>
      <c r="E310" s="59"/>
      <c r="F310" s="59"/>
      <c r="G310" s="59"/>
      <c r="H310" s="59"/>
      <c r="I310" s="59"/>
      <c r="J310" s="44"/>
      <c r="K310" s="43"/>
      <c r="L310" s="13"/>
      <c r="M310" s="13"/>
      <c r="N310" s="50"/>
      <c r="O310" s="10" t="str">
        <f>IF(TRIM(N310)="","",LOOKUP(N310,Datos!$L$8:$L$33,Datos!$J$8:$J$33))</f>
        <v/>
      </c>
      <c r="P310" s="10" t="str">
        <f>IF(TRIM(N310)="","",LOOKUP(N310, Datos!$L$8:$L$33,Datos!$K$8:$K$33))</f>
        <v/>
      </c>
      <c r="Q310" s="14"/>
      <c r="R310" s="15"/>
      <c r="S310" s="15"/>
      <c r="T310" s="16"/>
      <c r="U310" s="16"/>
      <c r="V310" s="62"/>
      <c r="W310" s="65"/>
      <c r="X310" s="69"/>
      <c r="Y310" s="99"/>
      <c r="Z310" s="30" t="str">
        <f>IF(TRIM(M310)="","",IF(AND(Q310="SI", G307="CUARTO NIVEL PHD"),1.5,IF(AND(Q310="SI",G307="CUARTO NIVEL MAESTRIA"),1,0)))</f>
        <v/>
      </c>
    </row>
    <row r="311" spans="1:26" s="8" customFormat="1" ht="27.95" customHeight="1" thickBot="1" x14ac:dyDescent="0.3">
      <c r="A311" s="57"/>
      <c r="B311" s="60"/>
      <c r="C311" s="60"/>
      <c r="D311" s="60"/>
      <c r="E311" s="60"/>
      <c r="F311" s="60"/>
      <c r="G311" s="60"/>
      <c r="H311" s="60"/>
      <c r="I311" s="60"/>
      <c r="J311" s="54"/>
      <c r="K311" s="54"/>
      <c r="L311" s="17"/>
      <c r="M311" s="17"/>
      <c r="N311" s="51"/>
      <c r="O311" s="18" t="str">
        <f>IF(TRIM(N311)="","",LOOKUP(N311,Datos!$L$8:$L$33,Datos!$J$8:$J$33))</f>
        <v/>
      </c>
      <c r="P311" s="18" t="str">
        <f>IF(TRIM(N311)="","",LOOKUP(N311, Datos!$L$8:$L$33,Datos!$K$8:$K$33))</f>
        <v/>
      </c>
      <c r="Q311" s="19"/>
      <c r="R311" s="20"/>
      <c r="S311" s="20"/>
      <c r="T311" s="18"/>
      <c r="U311" s="18"/>
      <c r="V311" s="63"/>
      <c r="W311" s="66"/>
      <c r="X311" s="70"/>
      <c r="Y311" s="100"/>
      <c r="Z311" s="31" t="str">
        <f>IF(TRIM(M311)="","",IF(AND(Q311="SI", G307="CUARTO NIVEL PHD"),1.5,IF(AND(Q311="SI",G307="CUARTO NIVEL MAESTRIA"),1,0)))</f>
        <v/>
      </c>
    </row>
    <row r="312" spans="1:26" s="8" customFormat="1" ht="27.95" customHeight="1" x14ac:dyDescent="0.25">
      <c r="A312" s="55" t="s">
        <v>157</v>
      </c>
      <c r="B312" s="58"/>
      <c r="C312" s="58"/>
      <c r="D312" s="58"/>
      <c r="E312" s="58"/>
      <c r="F312" s="58"/>
      <c r="G312" s="58"/>
      <c r="H312" s="58"/>
      <c r="I312" s="58"/>
      <c r="J312" s="42"/>
      <c r="K312" s="42"/>
      <c r="L312" s="3"/>
      <c r="M312" s="3"/>
      <c r="N312" s="48"/>
      <c r="O312" s="4"/>
      <c r="P312" s="4"/>
      <c r="Q312" s="5"/>
      <c r="R312" s="6"/>
      <c r="S312" s="6"/>
      <c r="T312" s="7"/>
      <c r="U312" s="7"/>
      <c r="V312" s="61">
        <f>SUM(U312:U316)</f>
        <v>0</v>
      </c>
      <c r="W312" s="64"/>
      <c r="X312" s="67"/>
      <c r="Y312" s="98" t="e">
        <f>IF((SUMIF(Z312:Z316,"0",U312:U316)/SUM(U312:U316) &gt;0.5),"NO","SI")</f>
        <v>#DIV/0!</v>
      </c>
      <c r="Z312" s="29" t="str">
        <f>IF(TRIM(M312)="","",IF(AND(Q312="SI", G312="CUARTO NIVEL PHD"),1.5,IF(AND(Q312="SI",G312="CUARTO NIVEL MAESTRIA"),1,0)))</f>
        <v/>
      </c>
    </row>
    <row r="313" spans="1:26" s="8" customFormat="1" ht="27.95" customHeight="1" x14ac:dyDescent="0.25">
      <c r="A313" s="56"/>
      <c r="B313" s="59"/>
      <c r="C313" s="59"/>
      <c r="D313" s="59"/>
      <c r="E313" s="59"/>
      <c r="F313" s="59"/>
      <c r="G313" s="59"/>
      <c r="H313" s="59"/>
      <c r="I313" s="59"/>
      <c r="J313" s="43"/>
      <c r="K313" s="43"/>
      <c r="L313" s="9"/>
      <c r="M313" s="9"/>
      <c r="N313" s="49"/>
      <c r="O313" s="10"/>
      <c r="P313" s="10"/>
      <c r="Q313" s="11"/>
      <c r="R313" s="12"/>
      <c r="S313" s="12"/>
      <c r="T313" s="10"/>
      <c r="U313" s="10"/>
      <c r="V313" s="62"/>
      <c r="W313" s="65"/>
      <c r="X313" s="68"/>
      <c r="Y313" s="99"/>
      <c r="Z313" s="30" t="str">
        <f>IF(TRIM(M313)="","",IF(AND(Q313="SI", G312="CUARTO NIVEL PHD"),1.5,IF(AND(Q313="SI",G312="CUARTO NIVEL MAESTRIA"),1,0)))</f>
        <v/>
      </c>
    </row>
    <row r="314" spans="1:26" s="8" customFormat="1" ht="27.95" customHeight="1" x14ac:dyDescent="0.25">
      <c r="A314" s="56"/>
      <c r="B314" s="59"/>
      <c r="C314" s="59"/>
      <c r="D314" s="59"/>
      <c r="E314" s="59"/>
      <c r="F314" s="59"/>
      <c r="G314" s="59"/>
      <c r="H314" s="59"/>
      <c r="I314" s="59"/>
      <c r="J314" s="43"/>
      <c r="K314" s="43"/>
      <c r="L314" s="13"/>
      <c r="M314" s="13"/>
      <c r="N314" s="50"/>
      <c r="O314" s="10"/>
      <c r="P314" s="10"/>
      <c r="Q314" s="14"/>
      <c r="R314" s="15"/>
      <c r="S314" s="15"/>
      <c r="T314" s="16"/>
      <c r="U314" s="16"/>
      <c r="V314" s="62"/>
      <c r="W314" s="65"/>
      <c r="X314" s="69"/>
      <c r="Y314" s="99"/>
      <c r="Z314" s="30" t="str">
        <f>IF(TRIM(M314)="","",IF(AND(Q314="SI", G312="CUARTO NIVEL PHD"),1.5,IF(AND(Q314="SI",G312="CUARTO NIVEL MAESTRIA"),1,0)))</f>
        <v/>
      </c>
    </row>
    <row r="315" spans="1:26" s="8" customFormat="1" ht="27.95" customHeight="1" x14ac:dyDescent="0.25">
      <c r="A315" s="56"/>
      <c r="B315" s="59"/>
      <c r="C315" s="59"/>
      <c r="D315" s="59"/>
      <c r="E315" s="59"/>
      <c r="F315" s="59"/>
      <c r="G315" s="59"/>
      <c r="H315" s="59"/>
      <c r="I315" s="59"/>
      <c r="J315" s="44"/>
      <c r="K315" s="43"/>
      <c r="L315" s="13"/>
      <c r="M315" s="13"/>
      <c r="N315" s="50"/>
      <c r="O315" s="10" t="str">
        <f>IF(TRIM(N315)="","",LOOKUP(N315,Datos!$L$8:$L$33,Datos!$J$8:$J$33))</f>
        <v/>
      </c>
      <c r="P315" s="10" t="str">
        <f>IF(TRIM(N315)="","",LOOKUP(N315, Datos!$L$8:$L$33,Datos!$K$8:$K$33))</f>
        <v/>
      </c>
      <c r="Q315" s="14"/>
      <c r="R315" s="15"/>
      <c r="S315" s="15"/>
      <c r="T315" s="16"/>
      <c r="U315" s="16"/>
      <c r="V315" s="62"/>
      <c r="W315" s="65"/>
      <c r="X315" s="69"/>
      <c r="Y315" s="99"/>
      <c r="Z315" s="30" t="str">
        <f>IF(TRIM(M315)="","",IF(AND(Q315="SI", G312="CUARTO NIVEL PHD"),1.5,IF(AND(Q315="SI",G312="CUARTO NIVEL MAESTRIA"),1,0)))</f>
        <v/>
      </c>
    </row>
    <row r="316" spans="1:26" s="8" customFormat="1" ht="27.95" customHeight="1" thickBot="1" x14ac:dyDescent="0.3">
      <c r="A316" s="57"/>
      <c r="B316" s="60"/>
      <c r="C316" s="60"/>
      <c r="D316" s="60"/>
      <c r="E316" s="60"/>
      <c r="F316" s="60"/>
      <c r="G316" s="60"/>
      <c r="H316" s="60"/>
      <c r="I316" s="60"/>
      <c r="J316" s="54"/>
      <c r="K316" s="54"/>
      <c r="L316" s="17"/>
      <c r="M316" s="17"/>
      <c r="N316" s="51"/>
      <c r="O316" s="18" t="str">
        <f>IF(TRIM(N316)="","",LOOKUP(N316,Datos!$L$8:$L$33,Datos!$J$8:$J$33))</f>
        <v/>
      </c>
      <c r="P316" s="18" t="str">
        <f>IF(TRIM(N316)="","",LOOKUP(N316, Datos!$L$8:$L$33,Datos!$K$8:$K$33))</f>
        <v/>
      </c>
      <c r="Q316" s="19"/>
      <c r="R316" s="20"/>
      <c r="S316" s="20"/>
      <c r="T316" s="18"/>
      <c r="U316" s="18"/>
      <c r="V316" s="63"/>
      <c r="W316" s="66"/>
      <c r="X316" s="70"/>
      <c r="Y316" s="100"/>
      <c r="Z316" s="31" t="str">
        <f>IF(TRIM(M316)="","",IF(AND(Q316="SI", G312="CUARTO NIVEL PHD"),1.5,IF(AND(Q316="SI",G312="CUARTO NIVEL MAESTRIA"),1,0)))</f>
        <v/>
      </c>
    </row>
    <row r="317" spans="1:26" s="8" customFormat="1" ht="27.95" customHeight="1" x14ac:dyDescent="0.25">
      <c r="A317" s="55" t="s">
        <v>158</v>
      </c>
      <c r="B317" s="58"/>
      <c r="C317" s="58"/>
      <c r="D317" s="58"/>
      <c r="E317" s="58"/>
      <c r="F317" s="58"/>
      <c r="G317" s="58"/>
      <c r="H317" s="58"/>
      <c r="I317" s="58"/>
      <c r="J317" s="42"/>
      <c r="K317" s="42"/>
      <c r="L317" s="3"/>
      <c r="M317" s="3"/>
      <c r="N317" s="48"/>
      <c r="O317" s="4"/>
      <c r="P317" s="4"/>
      <c r="Q317" s="5"/>
      <c r="R317" s="6"/>
      <c r="S317" s="6"/>
      <c r="T317" s="7"/>
      <c r="U317" s="7"/>
      <c r="V317" s="61">
        <f>SUM(U317:U321)</f>
        <v>0</v>
      </c>
      <c r="W317" s="64"/>
      <c r="X317" s="67"/>
      <c r="Y317" s="98" t="e">
        <f>IF((SUMIF(Z317:Z321,"0",U317:U321)/SUM(U317:U321) &gt;0.5),"NO","SI")</f>
        <v>#DIV/0!</v>
      </c>
      <c r="Z317" s="29" t="str">
        <f>IF(TRIM(M317)="","",IF(AND(Q317="SI", G317="CUARTO NIVEL PHD"),1.5,IF(AND(Q317="SI",G317="CUARTO NIVEL MAESTRIA"),1,0)))</f>
        <v/>
      </c>
    </row>
    <row r="318" spans="1:26" s="8" customFormat="1" ht="27.95" customHeight="1" x14ac:dyDescent="0.25">
      <c r="A318" s="56"/>
      <c r="B318" s="59"/>
      <c r="C318" s="59"/>
      <c r="D318" s="59"/>
      <c r="E318" s="59"/>
      <c r="F318" s="59"/>
      <c r="G318" s="59"/>
      <c r="H318" s="59"/>
      <c r="I318" s="59"/>
      <c r="J318" s="43"/>
      <c r="K318" s="43"/>
      <c r="L318" s="9"/>
      <c r="M318" s="9"/>
      <c r="N318" s="49"/>
      <c r="O318" s="10"/>
      <c r="P318" s="10"/>
      <c r="Q318" s="11"/>
      <c r="R318" s="12"/>
      <c r="S318" s="12"/>
      <c r="T318" s="10"/>
      <c r="U318" s="10"/>
      <c r="V318" s="62"/>
      <c r="W318" s="65"/>
      <c r="X318" s="68"/>
      <c r="Y318" s="99"/>
      <c r="Z318" s="30" t="str">
        <f>IF(TRIM(M318)="","",IF(AND(Q318="SI", G317="CUARTO NIVEL PHD"),1.5,IF(AND(Q318="SI",G317="CUARTO NIVEL MAESTRIA"),1,0)))</f>
        <v/>
      </c>
    </row>
    <row r="319" spans="1:26" s="8" customFormat="1" ht="27.95" customHeight="1" x14ac:dyDescent="0.25">
      <c r="A319" s="56"/>
      <c r="B319" s="59"/>
      <c r="C319" s="59"/>
      <c r="D319" s="59"/>
      <c r="E319" s="59"/>
      <c r="F319" s="59"/>
      <c r="G319" s="59"/>
      <c r="H319" s="59"/>
      <c r="I319" s="59"/>
      <c r="J319" s="43"/>
      <c r="K319" s="43"/>
      <c r="L319" s="13"/>
      <c r="M319" s="13"/>
      <c r="N319" s="50"/>
      <c r="O319" s="10"/>
      <c r="P319" s="10"/>
      <c r="Q319" s="14"/>
      <c r="R319" s="15"/>
      <c r="S319" s="15"/>
      <c r="T319" s="16"/>
      <c r="U319" s="16"/>
      <c r="V319" s="62"/>
      <c r="W319" s="65"/>
      <c r="X319" s="69"/>
      <c r="Y319" s="99"/>
      <c r="Z319" s="30" t="str">
        <f>IF(TRIM(M319)="","",IF(AND(Q319="SI", G317="CUARTO NIVEL PHD"),1.5,IF(AND(Q319="SI",G317="CUARTO NIVEL MAESTRIA"),1,0)))</f>
        <v/>
      </c>
    </row>
    <row r="320" spans="1:26" s="8" customFormat="1" ht="27.95" customHeight="1" x14ac:dyDescent="0.25">
      <c r="A320" s="56"/>
      <c r="B320" s="59"/>
      <c r="C320" s="59"/>
      <c r="D320" s="59"/>
      <c r="E320" s="59"/>
      <c r="F320" s="59"/>
      <c r="G320" s="59"/>
      <c r="H320" s="59"/>
      <c r="I320" s="59"/>
      <c r="J320" s="44"/>
      <c r="K320" s="43"/>
      <c r="L320" s="13"/>
      <c r="M320" s="13"/>
      <c r="N320" s="50"/>
      <c r="O320" s="10" t="str">
        <f>IF(TRIM(N320)="","",LOOKUP(N320,Datos!$L$8:$L$33,Datos!$J$8:$J$33))</f>
        <v/>
      </c>
      <c r="P320" s="10" t="str">
        <f>IF(TRIM(N320)="","",LOOKUP(N320, Datos!$L$8:$L$33,Datos!$K$8:$K$33))</f>
        <v/>
      </c>
      <c r="Q320" s="14"/>
      <c r="R320" s="15"/>
      <c r="S320" s="15"/>
      <c r="T320" s="16"/>
      <c r="U320" s="16"/>
      <c r="V320" s="62"/>
      <c r="W320" s="65"/>
      <c r="X320" s="69"/>
      <c r="Y320" s="99"/>
      <c r="Z320" s="30" t="str">
        <f>IF(TRIM(M320)="","",IF(AND(Q320="SI", G317="CUARTO NIVEL PHD"),1.5,IF(AND(Q320="SI",G317="CUARTO NIVEL MAESTRIA"),1,0)))</f>
        <v/>
      </c>
    </row>
    <row r="321" spans="1:26" s="8" customFormat="1" ht="27.95" customHeight="1" thickBot="1" x14ac:dyDescent="0.3">
      <c r="A321" s="57"/>
      <c r="B321" s="60"/>
      <c r="C321" s="60"/>
      <c r="D321" s="60"/>
      <c r="E321" s="60"/>
      <c r="F321" s="60"/>
      <c r="G321" s="60"/>
      <c r="H321" s="60"/>
      <c r="I321" s="60"/>
      <c r="J321" s="54"/>
      <c r="K321" s="54"/>
      <c r="L321" s="17"/>
      <c r="M321" s="17"/>
      <c r="N321" s="51"/>
      <c r="O321" s="18" t="str">
        <f>IF(TRIM(N321)="","",LOOKUP(N321,Datos!$L$8:$L$33,Datos!$J$8:$J$33))</f>
        <v/>
      </c>
      <c r="P321" s="18" t="str">
        <f>IF(TRIM(N321)="","",LOOKUP(N321, Datos!$L$8:$L$33,Datos!$K$8:$K$33))</f>
        <v/>
      </c>
      <c r="Q321" s="19"/>
      <c r="R321" s="20"/>
      <c r="S321" s="20"/>
      <c r="T321" s="18"/>
      <c r="U321" s="18"/>
      <c r="V321" s="63"/>
      <c r="W321" s="66"/>
      <c r="X321" s="70"/>
      <c r="Y321" s="100"/>
      <c r="Z321" s="31" t="str">
        <f>IF(TRIM(M321)="","",IF(AND(Q321="SI", G317="CUARTO NIVEL PHD"),1.5,IF(AND(Q321="SI",G317="CUARTO NIVEL MAESTRIA"),1,0)))</f>
        <v/>
      </c>
    </row>
    <row r="322" spans="1:26" s="8" customFormat="1" ht="27.95" customHeight="1" x14ac:dyDescent="0.25">
      <c r="A322" s="55" t="s">
        <v>159</v>
      </c>
      <c r="B322" s="58"/>
      <c r="C322" s="58"/>
      <c r="D322" s="58"/>
      <c r="E322" s="58"/>
      <c r="F322" s="58"/>
      <c r="G322" s="58"/>
      <c r="H322" s="58"/>
      <c r="I322" s="58"/>
      <c r="J322" s="42"/>
      <c r="K322" s="42"/>
      <c r="L322" s="3"/>
      <c r="M322" s="3"/>
      <c r="N322" s="48"/>
      <c r="O322" s="4"/>
      <c r="P322" s="4"/>
      <c r="Q322" s="5"/>
      <c r="R322" s="6"/>
      <c r="S322" s="6"/>
      <c r="T322" s="7"/>
      <c r="U322" s="7"/>
      <c r="V322" s="61">
        <f>SUM(U322:U326)</f>
        <v>0</v>
      </c>
      <c r="W322" s="64"/>
      <c r="X322" s="67"/>
      <c r="Y322" s="98" t="e">
        <f>IF((SUMIF(Z322:Z326,"0",U322:U326)/SUM(U322:U326) &gt;0.5),"NO","SI")</f>
        <v>#DIV/0!</v>
      </c>
      <c r="Z322" s="29" t="str">
        <f>IF(TRIM(M322)="","",IF(AND(Q322="SI", G322="CUARTO NIVEL PHD"),1.5,IF(AND(Q322="SI",G322="CUARTO NIVEL MAESTRIA"),1,0)))</f>
        <v/>
      </c>
    </row>
    <row r="323" spans="1:26" s="8" customFormat="1" ht="27.95" customHeight="1" x14ac:dyDescent="0.25">
      <c r="A323" s="56"/>
      <c r="B323" s="59"/>
      <c r="C323" s="59"/>
      <c r="D323" s="59"/>
      <c r="E323" s="59"/>
      <c r="F323" s="59"/>
      <c r="G323" s="59"/>
      <c r="H323" s="59"/>
      <c r="I323" s="59"/>
      <c r="J323" s="43"/>
      <c r="K323" s="43"/>
      <c r="L323" s="9"/>
      <c r="M323" s="9"/>
      <c r="N323" s="49"/>
      <c r="O323" s="10"/>
      <c r="P323" s="10"/>
      <c r="Q323" s="11"/>
      <c r="R323" s="12"/>
      <c r="S323" s="12"/>
      <c r="T323" s="10"/>
      <c r="U323" s="10"/>
      <c r="V323" s="62"/>
      <c r="W323" s="65"/>
      <c r="X323" s="68"/>
      <c r="Y323" s="99"/>
      <c r="Z323" s="30" t="str">
        <f>IF(TRIM(M323)="","",IF(AND(Q323="SI", G322="CUARTO NIVEL PHD"),1.5,IF(AND(Q323="SI",G322="CUARTO NIVEL MAESTRIA"),1,0)))</f>
        <v/>
      </c>
    </row>
    <row r="324" spans="1:26" s="8" customFormat="1" ht="27.95" customHeight="1" x14ac:dyDescent="0.25">
      <c r="A324" s="56"/>
      <c r="B324" s="59"/>
      <c r="C324" s="59"/>
      <c r="D324" s="59"/>
      <c r="E324" s="59"/>
      <c r="F324" s="59"/>
      <c r="G324" s="59"/>
      <c r="H324" s="59"/>
      <c r="I324" s="59"/>
      <c r="J324" s="43"/>
      <c r="K324" s="43"/>
      <c r="L324" s="13"/>
      <c r="M324" s="13"/>
      <c r="N324" s="50"/>
      <c r="O324" s="10"/>
      <c r="P324" s="10"/>
      <c r="Q324" s="14"/>
      <c r="R324" s="15"/>
      <c r="S324" s="15"/>
      <c r="T324" s="16"/>
      <c r="U324" s="16"/>
      <c r="V324" s="62"/>
      <c r="W324" s="65"/>
      <c r="X324" s="69"/>
      <c r="Y324" s="99"/>
      <c r="Z324" s="30" t="str">
        <f>IF(TRIM(M324)="","",IF(AND(Q324="SI", G322="CUARTO NIVEL PHD"),1.5,IF(AND(Q324="SI",G322="CUARTO NIVEL MAESTRIA"),1,0)))</f>
        <v/>
      </c>
    </row>
    <row r="325" spans="1:26" s="8" customFormat="1" ht="27.95" customHeight="1" x14ac:dyDescent="0.25">
      <c r="A325" s="56"/>
      <c r="B325" s="59"/>
      <c r="C325" s="59"/>
      <c r="D325" s="59"/>
      <c r="E325" s="59"/>
      <c r="F325" s="59"/>
      <c r="G325" s="59"/>
      <c r="H325" s="59"/>
      <c r="I325" s="59"/>
      <c r="J325" s="44"/>
      <c r="K325" s="43"/>
      <c r="L325" s="13"/>
      <c r="M325" s="13"/>
      <c r="N325" s="50"/>
      <c r="O325" s="10" t="str">
        <f>IF(TRIM(N325)="","",LOOKUP(N325,Datos!$L$8:$L$33,Datos!$J$8:$J$33))</f>
        <v/>
      </c>
      <c r="P325" s="10" t="str">
        <f>IF(TRIM(N325)="","",LOOKUP(N325, Datos!$L$8:$L$33,Datos!$K$8:$K$33))</f>
        <v/>
      </c>
      <c r="Q325" s="14"/>
      <c r="R325" s="15"/>
      <c r="S325" s="15"/>
      <c r="T325" s="16"/>
      <c r="U325" s="16"/>
      <c r="V325" s="62"/>
      <c r="W325" s="65"/>
      <c r="X325" s="69"/>
      <c r="Y325" s="99"/>
      <c r="Z325" s="30" t="str">
        <f>IF(TRIM(M325)="","",IF(AND(Q325="SI", G322="CUARTO NIVEL PHD"),1.5,IF(AND(Q325="SI",G322="CUARTO NIVEL MAESTRIA"),1,0)))</f>
        <v/>
      </c>
    </row>
    <row r="326" spans="1:26" s="8" customFormat="1" ht="27.95" customHeight="1" thickBot="1" x14ac:dyDescent="0.3">
      <c r="A326" s="57"/>
      <c r="B326" s="60"/>
      <c r="C326" s="60"/>
      <c r="D326" s="60"/>
      <c r="E326" s="60"/>
      <c r="F326" s="60"/>
      <c r="G326" s="60"/>
      <c r="H326" s="60"/>
      <c r="I326" s="60"/>
      <c r="J326" s="54"/>
      <c r="K326" s="54"/>
      <c r="L326" s="17"/>
      <c r="M326" s="17"/>
      <c r="N326" s="51"/>
      <c r="O326" s="18" t="str">
        <f>IF(TRIM(N326)="","",LOOKUP(N326,Datos!$L$8:$L$33,Datos!$J$8:$J$33))</f>
        <v/>
      </c>
      <c r="P326" s="18" t="str">
        <f>IF(TRIM(N326)="","",LOOKUP(N326, Datos!$L$8:$L$33,Datos!$K$8:$K$33))</f>
        <v/>
      </c>
      <c r="Q326" s="19"/>
      <c r="R326" s="20"/>
      <c r="S326" s="20"/>
      <c r="T326" s="18"/>
      <c r="U326" s="18"/>
      <c r="V326" s="63"/>
      <c r="W326" s="66"/>
      <c r="X326" s="70"/>
      <c r="Y326" s="100"/>
      <c r="Z326" s="31" t="str">
        <f>IF(TRIM(M326)="","",IF(AND(Q326="SI", G322="CUARTO NIVEL PHD"),1.5,IF(AND(Q326="SI",G322="CUARTO NIVEL MAESTRIA"),1,0)))</f>
        <v/>
      </c>
    </row>
    <row r="327" spans="1:26" s="8" customFormat="1" ht="27.95" customHeight="1" x14ac:dyDescent="0.25">
      <c r="A327" s="55" t="s">
        <v>160</v>
      </c>
      <c r="B327" s="58"/>
      <c r="C327" s="58"/>
      <c r="D327" s="58"/>
      <c r="E327" s="58"/>
      <c r="F327" s="58"/>
      <c r="G327" s="58"/>
      <c r="H327" s="58"/>
      <c r="I327" s="58"/>
      <c r="J327" s="42"/>
      <c r="K327" s="42"/>
      <c r="L327" s="3"/>
      <c r="M327" s="3"/>
      <c r="N327" s="48"/>
      <c r="O327" s="4"/>
      <c r="P327" s="4"/>
      <c r="Q327" s="5"/>
      <c r="R327" s="6"/>
      <c r="S327" s="6"/>
      <c r="T327" s="7"/>
      <c r="U327" s="7"/>
      <c r="V327" s="61">
        <f>SUM(U327:U331)</f>
        <v>0</v>
      </c>
      <c r="W327" s="64"/>
      <c r="X327" s="67"/>
      <c r="Y327" s="98" t="e">
        <f>IF((SUMIF(Z327:Z331,"0",U327:U331)/SUM(U327:U331) &gt;0.5),"NO","SI")</f>
        <v>#DIV/0!</v>
      </c>
      <c r="Z327" s="29" t="str">
        <f>IF(TRIM(M327)="","",IF(AND(Q327="SI", G327="CUARTO NIVEL PHD"),1.5,IF(AND(Q327="SI",G327="CUARTO NIVEL MAESTRIA"),1,0)))</f>
        <v/>
      </c>
    </row>
    <row r="328" spans="1:26" s="8" customFormat="1" ht="27.95" customHeight="1" x14ac:dyDescent="0.25">
      <c r="A328" s="56"/>
      <c r="B328" s="59"/>
      <c r="C328" s="59"/>
      <c r="D328" s="59"/>
      <c r="E328" s="59"/>
      <c r="F328" s="59"/>
      <c r="G328" s="59"/>
      <c r="H328" s="59"/>
      <c r="I328" s="59"/>
      <c r="J328" s="43"/>
      <c r="K328" s="43"/>
      <c r="L328" s="9"/>
      <c r="M328" s="9"/>
      <c r="N328" s="49"/>
      <c r="O328" s="10"/>
      <c r="P328" s="10"/>
      <c r="Q328" s="11"/>
      <c r="R328" s="12"/>
      <c r="S328" s="12"/>
      <c r="T328" s="10"/>
      <c r="U328" s="10"/>
      <c r="V328" s="62"/>
      <c r="W328" s="65"/>
      <c r="X328" s="68"/>
      <c r="Y328" s="99"/>
      <c r="Z328" s="30" t="str">
        <f>IF(TRIM(M328)="","",IF(AND(Q328="SI", G327="CUARTO NIVEL PHD"),1.5,IF(AND(Q328="SI",G327="CUARTO NIVEL MAESTRIA"),1,0)))</f>
        <v/>
      </c>
    </row>
    <row r="329" spans="1:26" s="8" customFormat="1" ht="27.95" customHeight="1" x14ac:dyDescent="0.25">
      <c r="A329" s="56"/>
      <c r="B329" s="59"/>
      <c r="C329" s="59"/>
      <c r="D329" s="59"/>
      <c r="E329" s="59"/>
      <c r="F329" s="59"/>
      <c r="G329" s="59"/>
      <c r="H329" s="59"/>
      <c r="I329" s="59"/>
      <c r="J329" s="43"/>
      <c r="K329" s="43"/>
      <c r="L329" s="13"/>
      <c r="M329" s="13"/>
      <c r="N329" s="50"/>
      <c r="O329" s="10"/>
      <c r="P329" s="10"/>
      <c r="Q329" s="14"/>
      <c r="R329" s="15"/>
      <c r="S329" s="15"/>
      <c r="T329" s="16"/>
      <c r="U329" s="16"/>
      <c r="V329" s="62"/>
      <c r="W329" s="65"/>
      <c r="X329" s="69"/>
      <c r="Y329" s="99"/>
      <c r="Z329" s="30" t="str">
        <f>IF(TRIM(M329)="","",IF(AND(Q329="SI", G327="CUARTO NIVEL PHD"),1.5,IF(AND(Q329="SI",G327="CUARTO NIVEL MAESTRIA"),1,0)))</f>
        <v/>
      </c>
    </row>
    <row r="330" spans="1:26" s="8" customFormat="1" ht="27.95" customHeight="1" x14ac:dyDescent="0.25">
      <c r="A330" s="56"/>
      <c r="B330" s="59"/>
      <c r="C330" s="59"/>
      <c r="D330" s="59"/>
      <c r="E330" s="59"/>
      <c r="F330" s="59"/>
      <c r="G330" s="59"/>
      <c r="H330" s="59"/>
      <c r="I330" s="59"/>
      <c r="J330" s="44"/>
      <c r="K330" s="43"/>
      <c r="L330" s="13"/>
      <c r="M330" s="13"/>
      <c r="N330" s="50"/>
      <c r="O330" s="10" t="str">
        <f>IF(TRIM(N330)="","",LOOKUP(N330,Datos!$L$8:$L$33,Datos!$J$8:$J$33))</f>
        <v/>
      </c>
      <c r="P330" s="10" t="str">
        <f>IF(TRIM(N330)="","",LOOKUP(N330, Datos!$L$8:$L$33,Datos!$K$8:$K$33))</f>
        <v/>
      </c>
      <c r="Q330" s="14"/>
      <c r="R330" s="15"/>
      <c r="S330" s="15"/>
      <c r="T330" s="16"/>
      <c r="U330" s="16"/>
      <c r="V330" s="62"/>
      <c r="W330" s="65"/>
      <c r="X330" s="69"/>
      <c r="Y330" s="99"/>
      <c r="Z330" s="30" t="str">
        <f>IF(TRIM(M330)="","",IF(AND(Q330="SI", G327="CUARTO NIVEL PHD"),1.5,IF(AND(Q330="SI",G327="CUARTO NIVEL MAESTRIA"),1,0)))</f>
        <v/>
      </c>
    </row>
    <row r="331" spans="1:26" s="8" customFormat="1" ht="27.95" customHeight="1" thickBot="1" x14ac:dyDescent="0.3">
      <c r="A331" s="57"/>
      <c r="B331" s="60"/>
      <c r="C331" s="60"/>
      <c r="D331" s="60"/>
      <c r="E331" s="60"/>
      <c r="F331" s="60"/>
      <c r="G331" s="60"/>
      <c r="H331" s="60"/>
      <c r="I331" s="60"/>
      <c r="J331" s="54"/>
      <c r="K331" s="54"/>
      <c r="L331" s="17"/>
      <c r="M331" s="17"/>
      <c r="N331" s="51"/>
      <c r="O331" s="18" t="str">
        <f>IF(TRIM(N331)="","",LOOKUP(N331,Datos!$L$8:$L$33,Datos!$J$8:$J$33))</f>
        <v/>
      </c>
      <c r="P331" s="18" t="str">
        <f>IF(TRIM(N331)="","",LOOKUP(N331, Datos!$L$8:$L$33,Datos!$K$8:$K$33))</f>
        <v/>
      </c>
      <c r="Q331" s="19"/>
      <c r="R331" s="20"/>
      <c r="S331" s="20"/>
      <c r="T331" s="18"/>
      <c r="U331" s="18"/>
      <c r="V331" s="63"/>
      <c r="W331" s="66"/>
      <c r="X331" s="70"/>
      <c r="Y331" s="100"/>
      <c r="Z331" s="31" t="str">
        <f>IF(TRIM(M331)="","",IF(AND(Q331="SI", G327="CUARTO NIVEL PHD"),1.5,IF(AND(Q331="SI",G327="CUARTO NIVEL MAESTRIA"),1,0)))</f>
        <v/>
      </c>
    </row>
    <row r="332" spans="1:26" s="8" customFormat="1" ht="27.95" customHeight="1" x14ac:dyDescent="0.25">
      <c r="A332" s="55" t="s">
        <v>161</v>
      </c>
      <c r="B332" s="58"/>
      <c r="C332" s="58"/>
      <c r="D332" s="58"/>
      <c r="E332" s="58"/>
      <c r="F332" s="58"/>
      <c r="G332" s="58"/>
      <c r="H332" s="58"/>
      <c r="I332" s="58"/>
      <c r="J332" s="42"/>
      <c r="K332" s="42"/>
      <c r="L332" s="3"/>
      <c r="M332" s="3"/>
      <c r="N332" s="48"/>
      <c r="O332" s="4"/>
      <c r="P332" s="4"/>
      <c r="Q332" s="5"/>
      <c r="R332" s="6"/>
      <c r="S332" s="6"/>
      <c r="T332" s="7"/>
      <c r="U332" s="7"/>
      <c r="V332" s="61">
        <f>SUM(U332:U336)</f>
        <v>0</v>
      </c>
      <c r="W332" s="64"/>
      <c r="X332" s="67"/>
      <c r="Y332" s="98" t="e">
        <f>IF((SUMIF(Z332:Z336,"0",U332:U336)/SUM(U332:U336) &gt;0.5),"NO","SI")</f>
        <v>#DIV/0!</v>
      </c>
      <c r="Z332" s="29" t="str">
        <f>IF(TRIM(M332)="","",IF(AND(Q332="SI", G332="CUARTO NIVEL PHD"),1.5,IF(AND(Q332="SI",G332="CUARTO NIVEL MAESTRIA"),1,0)))</f>
        <v/>
      </c>
    </row>
    <row r="333" spans="1:26" s="8" customFormat="1" ht="27.95" customHeight="1" x14ac:dyDescent="0.25">
      <c r="A333" s="56"/>
      <c r="B333" s="59"/>
      <c r="C333" s="59"/>
      <c r="D333" s="59"/>
      <c r="E333" s="59"/>
      <c r="F333" s="59"/>
      <c r="G333" s="59"/>
      <c r="H333" s="59"/>
      <c r="I333" s="59"/>
      <c r="J333" s="43"/>
      <c r="K333" s="43"/>
      <c r="L333" s="9"/>
      <c r="M333" s="9"/>
      <c r="N333" s="49"/>
      <c r="O333" s="10"/>
      <c r="P333" s="10"/>
      <c r="Q333" s="11"/>
      <c r="R333" s="12"/>
      <c r="S333" s="12"/>
      <c r="T333" s="10"/>
      <c r="U333" s="10"/>
      <c r="V333" s="62"/>
      <c r="W333" s="65"/>
      <c r="X333" s="68"/>
      <c r="Y333" s="99"/>
      <c r="Z333" s="30" t="str">
        <f>IF(TRIM(M333)="","",IF(AND(Q333="SI", G332="CUARTO NIVEL PHD"),1.5,IF(AND(Q333="SI",G332="CUARTO NIVEL MAESTRIA"),1,0)))</f>
        <v/>
      </c>
    </row>
    <row r="334" spans="1:26" s="8" customFormat="1" ht="27.95" customHeight="1" x14ac:dyDescent="0.25">
      <c r="A334" s="56"/>
      <c r="B334" s="59"/>
      <c r="C334" s="59"/>
      <c r="D334" s="59"/>
      <c r="E334" s="59"/>
      <c r="F334" s="59"/>
      <c r="G334" s="59"/>
      <c r="H334" s="59"/>
      <c r="I334" s="59"/>
      <c r="J334" s="43"/>
      <c r="K334" s="43"/>
      <c r="L334" s="13"/>
      <c r="M334" s="13"/>
      <c r="N334" s="50"/>
      <c r="O334" s="10"/>
      <c r="P334" s="10"/>
      <c r="Q334" s="14"/>
      <c r="R334" s="15"/>
      <c r="S334" s="15"/>
      <c r="T334" s="16"/>
      <c r="U334" s="16"/>
      <c r="V334" s="62"/>
      <c r="W334" s="65"/>
      <c r="X334" s="69"/>
      <c r="Y334" s="99"/>
      <c r="Z334" s="30" t="str">
        <f>IF(TRIM(M334)="","",IF(AND(Q334="SI", G332="CUARTO NIVEL PHD"),1.5,IF(AND(Q334="SI",G332="CUARTO NIVEL MAESTRIA"),1,0)))</f>
        <v/>
      </c>
    </row>
    <row r="335" spans="1:26" s="8" customFormat="1" ht="27.95" customHeight="1" x14ac:dyDescent="0.25">
      <c r="A335" s="56"/>
      <c r="B335" s="59"/>
      <c r="C335" s="59"/>
      <c r="D335" s="59"/>
      <c r="E335" s="59"/>
      <c r="F335" s="59"/>
      <c r="G335" s="59"/>
      <c r="H335" s="59"/>
      <c r="I335" s="59"/>
      <c r="J335" s="44"/>
      <c r="K335" s="43"/>
      <c r="L335" s="13"/>
      <c r="M335" s="13"/>
      <c r="N335" s="50"/>
      <c r="O335" s="10" t="str">
        <f>IF(TRIM(N335)="","",LOOKUP(N335,Datos!$L$8:$L$33,Datos!$J$8:$J$33))</f>
        <v/>
      </c>
      <c r="P335" s="10" t="str">
        <f>IF(TRIM(N335)="","",LOOKUP(N335, Datos!$L$8:$L$33,Datos!$K$8:$K$33))</f>
        <v/>
      </c>
      <c r="Q335" s="14"/>
      <c r="R335" s="15"/>
      <c r="S335" s="15"/>
      <c r="T335" s="16"/>
      <c r="U335" s="16"/>
      <c r="V335" s="62"/>
      <c r="W335" s="65"/>
      <c r="X335" s="69"/>
      <c r="Y335" s="99"/>
      <c r="Z335" s="30" t="str">
        <f>IF(TRIM(M335)="","",IF(AND(Q335="SI", G332="CUARTO NIVEL PHD"),1.5,IF(AND(Q335="SI",G332="CUARTO NIVEL MAESTRIA"),1,0)))</f>
        <v/>
      </c>
    </row>
    <row r="336" spans="1:26" s="8" customFormat="1" ht="27.95" customHeight="1" thickBot="1" x14ac:dyDescent="0.3">
      <c r="A336" s="57"/>
      <c r="B336" s="60"/>
      <c r="C336" s="60"/>
      <c r="D336" s="60"/>
      <c r="E336" s="60"/>
      <c r="F336" s="60"/>
      <c r="G336" s="60"/>
      <c r="H336" s="60"/>
      <c r="I336" s="60"/>
      <c r="J336" s="54"/>
      <c r="K336" s="54"/>
      <c r="L336" s="17"/>
      <c r="M336" s="17"/>
      <c r="N336" s="51"/>
      <c r="O336" s="18" t="str">
        <f>IF(TRIM(N336)="","",LOOKUP(N336,Datos!$L$8:$L$33,Datos!$J$8:$J$33))</f>
        <v/>
      </c>
      <c r="P336" s="18" t="str">
        <f>IF(TRIM(N336)="","",LOOKUP(N336, Datos!$L$8:$L$33,Datos!$K$8:$K$33))</f>
        <v/>
      </c>
      <c r="Q336" s="19"/>
      <c r="R336" s="20"/>
      <c r="S336" s="20"/>
      <c r="T336" s="18"/>
      <c r="U336" s="18"/>
      <c r="V336" s="63"/>
      <c r="W336" s="66"/>
      <c r="X336" s="70"/>
      <c r="Y336" s="100"/>
      <c r="Z336" s="31" t="str">
        <f>IF(TRIM(M336)="","",IF(AND(Q336="SI", G332="CUARTO NIVEL PHD"),1.5,IF(AND(Q336="SI",G332="CUARTO NIVEL MAESTRIA"),1,0)))</f>
        <v/>
      </c>
    </row>
    <row r="337" spans="1:26" s="8" customFormat="1" ht="27.95" customHeight="1" x14ac:dyDescent="0.25">
      <c r="A337" s="55" t="s">
        <v>162</v>
      </c>
      <c r="B337" s="58"/>
      <c r="C337" s="58"/>
      <c r="D337" s="58"/>
      <c r="E337" s="58"/>
      <c r="F337" s="58"/>
      <c r="G337" s="58"/>
      <c r="H337" s="58"/>
      <c r="I337" s="58"/>
      <c r="J337" s="42"/>
      <c r="K337" s="42"/>
      <c r="L337" s="3"/>
      <c r="M337" s="3"/>
      <c r="N337" s="48"/>
      <c r="O337" s="4"/>
      <c r="P337" s="4"/>
      <c r="Q337" s="5"/>
      <c r="R337" s="6"/>
      <c r="S337" s="6"/>
      <c r="T337" s="7"/>
      <c r="U337" s="7"/>
      <c r="V337" s="61">
        <f>SUM(U337:U341)</f>
        <v>0</v>
      </c>
      <c r="W337" s="64"/>
      <c r="X337" s="67"/>
      <c r="Y337" s="98" t="e">
        <f>IF((SUMIF(Z337:Z341,"0",U337:U341)/SUM(U337:U341) &gt;0.5),"NO","SI")</f>
        <v>#DIV/0!</v>
      </c>
      <c r="Z337" s="29" t="str">
        <f>IF(TRIM(M337)="","",IF(AND(Q337="SI", G337="CUARTO NIVEL PHD"),1.5,IF(AND(Q337="SI",G337="CUARTO NIVEL MAESTRIA"),1,0)))</f>
        <v/>
      </c>
    </row>
    <row r="338" spans="1:26" s="8" customFormat="1" ht="27.95" customHeight="1" x14ac:dyDescent="0.25">
      <c r="A338" s="56"/>
      <c r="B338" s="59"/>
      <c r="C338" s="59"/>
      <c r="D338" s="59"/>
      <c r="E338" s="59"/>
      <c r="F338" s="59"/>
      <c r="G338" s="59"/>
      <c r="H338" s="59"/>
      <c r="I338" s="59"/>
      <c r="J338" s="43"/>
      <c r="K338" s="43"/>
      <c r="L338" s="9"/>
      <c r="M338" s="9"/>
      <c r="N338" s="49"/>
      <c r="O338" s="10"/>
      <c r="P338" s="10"/>
      <c r="Q338" s="11"/>
      <c r="R338" s="12"/>
      <c r="S338" s="12"/>
      <c r="T338" s="10"/>
      <c r="U338" s="10"/>
      <c r="V338" s="62"/>
      <c r="W338" s="65"/>
      <c r="X338" s="68"/>
      <c r="Y338" s="99"/>
      <c r="Z338" s="30" t="str">
        <f>IF(TRIM(M338)="","",IF(AND(Q338="SI", G337="CUARTO NIVEL PHD"),1.5,IF(AND(Q338="SI",G337="CUARTO NIVEL MAESTRIA"),1,0)))</f>
        <v/>
      </c>
    </row>
    <row r="339" spans="1:26" s="8" customFormat="1" ht="27.95" customHeight="1" x14ac:dyDescent="0.25">
      <c r="A339" s="56"/>
      <c r="B339" s="59"/>
      <c r="C339" s="59"/>
      <c r="D339" s="59"/>
      <c r="E339" s="59"/>
      <c r="F339" s="59"/>
      <c r="G339" s="59"/>
      <c r="H339" s="59"/>
      <c r="I339" s="59"/>
      <c r="J339" s="43"/>
      <c r="K339" s="43"/>
      <c r="L339" s="13"/>
      <c r="M339" s="13"/>
      <c r="N339" s="50"/>
      <c r="O339" s="10"/>
      <c r="P339" s="10"/>
      <c r="Q339" s="14"/>
      <c r="R339" s="15"/>
      <c r="S339" s="15"/>
      <c r="T339" s="16"/>
      <c r="U339" s="16"/>
      <c r="V339" s="62"/>
      <c r="W339" s="65"/>
      <c r="X339" s="69"/>
      <c r="Y339" s="99"/>
      <c r="Z339" s="30" t="str">
        <f>IF(TRIM(M339)="","",IF(AND(Q339="SI", G337="CUARTO NIVEL PHD"),1.5,IF(AND(Q339="SI",G337="CUARTO NIVEL MAESTRIA"),1,0)))</f>
        <v/>
      </c>
    </row>
    <row r="340" spans="1:26" s="8" customFormat="1" ht="27.95" customHeight="1" x14ac:dyDescent="0.25">
      <c r="A340" s="56"/>
      <c r="B340" s="59"/>
      <c r="C340" s="59"/>
      <c r="D340" s="59"/>
      <c r="E340" s="59"/>
      <c r="F340" s="59"/>
      <c r="G340" s="59"/>
      <c r="H340" s="59"/>
      <c r="I340" s="59"/>
      <c r="J340" s="44"/>
      <c r="K340" s="43"/>
      <c r="L340" s="13"/>
      <c r="M340" s="13"/>
      <c r="N340" s="50"/>
      <c r="O340" s="10" t="str">
        <f>IF(TRIM(N340)="","",LOOKUP(N340,Datos!$L$8:$L$33,Datos!$J$8:$J$33))</f>
        <v/>
      </c>
      <c r="P340" s="10" t="str">
        <f>IF(TRIM(N340)="","",LOOKUP(N340, Datos!$L$8:$L$33,Datos!$K$8:$K$33))</f>
        <v/>
      </c>
      <c r="Q340" s="14"/>
      <c r="R340" s="15"/>
      <c r="S340" s="15"/>
      <c r="T340" s="16"/>
      <c r="U340" s="16"/>
      <c r="V340" s="62"/>
      <c r="W340" s="65"/>
      <c r="X340" s="69"/>
      <c r="Y340" s="99"/>
      <c r="Z340" s="30" t="str">
        <f>IF(TRIM(M340)="","",IF(AND(Q340="SI", G337="CUARTO NIVEL PHD"),1.5,IF(AND(Q340="SI",G337="CUARTO NIVEL MAESTRIA"),1,0)))</f>
        <v/>
      </c>
    </row>
    <row r="341" spans="1:26" s="8" customFormat="1" ht="27.95" customHeight="1" thickBot="1" x14ac:dyDescent="0.3">
      <c r="A341" s="57"/>
      <c r="B341" s="60"/>
      <c r="C341" s="60"/>
      <c r="D341" s="60"/>
      <c r="E341" s="60"/>
      <c r="F341" s="60"/>
      <c r="G341" s="60"/>
      <c r="H341" s="60"/>
      <c r="I341" s="60"/>
      <c r="J341" s="54"/>
      <c r="K341" s="54"/>
      <c r="L341" s="17"/>
      <c r="M341" s="17"/>
      <c r="N341" s="51"/>
      <c r="O341" s="18" t="str">
        <f>IF(TRIM(N341)="","",LOOKUP(N341,Datos!$L$8:$L$33,Datos!$J$8:$J$33))</f>
        <v/>
      </c>
      <c r="P341" s="18" t="str">
        <f>IF(TRIM(N341)="","",LOOKUP(N341, Datos!$L$8:$L$33,Datos!$K$8:$K$33))</f>
        <v/>
      </c>
      <c r="Q341" s="19"/>
      <c r="R341" s="20"/>
      <c r="S341" s="20"/>
      <c r="T341" s="18"/>
      <c r="U341" s="18"/>
      <c r="V341" s="63"/>
      <c r="W341" s="66"/>
      <c r="X341" s="70"/>
      <c r="Y341" s="100"/>
      <c r="Z341" s="31" t="str">
        <f>IF(TRIM(M341)="","",IF(AND(Q341="SI", G337="CUARTO NIVEL PHD"),1.5,IF(AND(Q341="SI",G337="CUARTO NIVEL MAESTRIA"),1,0)))</f>
        <v/>
      </c>
    </row>
    <row r="342" spans="1:26" s="8" customFormat="1" ht="27.95" customHeight="1" x14ac:dyDescent="0.25">
      <c r="A342" s="55" t="s">
        <v>163</v>
      </c>
      <c r="B342" s="58"/>
      <c r="C342" s="58"/>
      <c r="D342" s="58"/>
      <c r="E342" s="58"/>
      <c r="F342" s="58"/>
      <c r="G342" s="58"/>
      <c r="H342" s="58"/>
      <c r="I342" s="58"/>
      <c r="J342" s="42"/>
      <c r="K342" s="42"/>
      <c r="L342" s="3"/>
      <c r="M342" s="3"/>
      <c r="N342" s="48"/>
      <c r="O342" s="4"/>
      <c r="P342" s="4"/>
      <c r="Q342" s="5"/>
      <c r="R342" s="6"/>
      <c r="S342" s="6"/>
      <c r="T342" s="7"/>
      <c r="U342" s="7"/>
      <c r="V342" s="61">
        <f>SUM(U342:U346)</f>
        <v>0</v>
      </c>
      <c r="W342" s="64"/>
      <c r="X342" s="67"/>
      <c r="Y342" s="98" t="e">
        <f>IF((SUMIF(Z342:Z346,"0",U342:U346)/SUM(U342:U346) &gt;0.5),"NO","SI")</f>
        <v>#DIV/0!</v>
      </c>
      <c r="Z342" s="29" t="str">
        <f>IF(TRIM(M342)="","",IF(AND(Q342="SI", G342="CUARTO NIVEL PHD"),1.5,IF(AND(Q342="SI",G342="CUARTO NIVEL MAESTRIA"),1,0)))</f>
        <v/>
      </c>
    </row>
    <row r="343" spans="1:26" s="8" customFormat="1" ht="27.95" customHeight="1" x14ac:dyDescent="0.25">
      <c r="A343" s="56"/>
      <c r="B343" s="59"/>
      <c r="C343" s="59"/>
      <c r="D343" s="59"/>
      <c r="E343" s="59"/>
      <c r="F343" s="59"/>
      <c r="G343" s="59"/>
      <c r="H343" s="59"/>
      <c r="I343" s="59"/>
      <c r="J343" s="43"/>
      <c r="K343" s="43"/>
      <c r="L343" s="9"/>
      <c r="M343" s="9"/>
      <c r="N343" s="49"/>
      <c r="O343" s="10"/>
      <c r="P343" s="10"/>
      <c r="Q343" s="11"/>
      <c r="R343" s="12"/>
      <c r="S343" s="12"/>
      <c r="T343" s="10"/>
      <c r="U343" s="10"/>
      <c r="V343" s="62"/>
      <c r="W343" s="65"/>
      <c r="X343" s="68"/>
      <c r="Y343" s="99"/>
      <c r="Z343" s="30" t="str">
        <f>IF(TRIM(M343)="","",IF(AND(Q343="SI", G342="CUARTO NIVEL PHD"),1.5,IF(AND(Q343="SI",G342="CUARTO NIVEL MAESTRIA"),1,0)))</f>
        <v/>
      </c>
    </row>
    <row r="344" spans="1:26" s="8" customFormat="1" ht="27.95" customHeight="1" x14ac:dyDescent="0.25">
      <c r="A344" s="56"/>
      <c r="B344" s="59"/>
      <c r="C344" s="59"/>
      <c r="D344" s="59"/>
      <c r="E344" s="59"/>
      <c r="F344" s="59"/>
      <c r="G344" s="59"/>
      <c r="H344" s="59"/>
      <c r="I344" s="59"/>
      <c r="J344" s="43"/>
      <c r="K344" s="43"/>
      <c r="L344" s="13"/>
      <c r="M344" s="13"/>
      <c r="N344" s="50"/>
      <c r="O344" s="10"/>
      <c r="P344" s="10"/>
      <c r="Q344" s="14"/>
      <c r="R344" s="15"/>
      <c r="S344" s="15"/>
      <c r="T344" s="16"/>
      <c r="U344" s="16"/>
      <c r="V344" s="62"/>
      <c r="W344" s="65"/>
      <c r="X344" s="69"/>
      <c r="Y344" s="99"/>
      <c r="Z344" s="30" t="str">
        <f>IF(TRIM(M344)="","",IF(AND(Q344="SI", G342="CUARTO NIVEL PHD"),1.5,IF(AND(Q344="SI",G342="CUARTO NIVEL MAESTRIA"),1,0)))</f>
        <v/>
      </c>
    </row>
    <row r="345" spans="1:26" s="8" customFormat="1" ht="27.95" customHeight="1" x14ac:dyDescent="0.25">
      <c r="A345" s="56"/>
      <c r="B345" s="59"/>
      <c r="C345" s="59"/>
      <c r="D345" s="59"/>
      <c r="E345" s="59"/>
      <c r="F345" s="59"/>
      <c r="G345" s="59"/>
      <c r="H345" s="59"/>
      <c r="I345" s="59"/>
      <c r="J345" s="44"/>
      <c r="K345" s="43"/>
      <c r="L345" s="13"/>
      <c r="M345" s="13"/>
      <c r="N345" s="50"/>
      <c r="O345" s="10" t="str">
        <f>IF(TRIM(N345)="","",LOOKUP(N345,Datos!$L$8:$L$33,Datos!$J$8:$J$33))</f>
        <v/>
      </c>
      <c r="P345" s="10" t="str">
        <f>IF(TRIM(N345)="","",LOOKUP(N345, Datos!$L$8:$L$33,Datos!$K$8:$K$33))</f>
        <v/>
      </c>
      <c r="Q345" s="14"/>
      <c r="R345" s="15"/>
      <c r="S345" s="15"/>
      <c r="T345" s="16"/>
      <c r="U345" s="16"/>
      <c r="V345" s="62"/>
      <c r="W345" s="65"/>
      <c r="X345" s="69"/>
      <c r="Y345" s="99"/>
      <c r="Z345" s="30" t="str">
        <f>IF(TRIM(M345)="","",IF(AND(Q345="SI", G342="CUARTO NIVEL PHD"),1.5,IF(AND(Q345="SI",G342="CUARTO NIVEL MAESTRIA"),1,0)))</f>
        <v/>
      </c>
    </row>
    <row r="346" spans="1:26" s="8" customFormat="1" ht="27.95" customHeight="1" thickBot="1" x14ac:dyDescent="0.3">
      <c r="A346" s="57"/>
      <c r="B346" s="60"/>
      <c r="C346" s="60"/>
      <c r="D346" s="60"/>
      <c r="E346" s="60"/>
      <c r="F346" s="60"/>
      <c r="G346" s="60"/>
      <c r="H346" s="60"/>
      <c r="I346" s="60"/>
      <c r="J346" s="54"/>
      <c r="K346" s="54"/>
      <c r="L346" s="17"/>
      <c r="M346" s="17"/>
      <c r="N346" s="51"/>
      <c r="O346" s="18" t="str">
        <f>IF(TRIM(N346)="","",LOOKUP(N346,Datos!$L$8:$L$33,Datos!$J$8:$J$33))</f>
        <v/>
      </c>
      <c r="P346" s="18" t="str">
        <f>IF(TRIM(N346)="","",LOOKUP(N346, Datos!$L$8:$L$33,Datos!$K$8:$K$33))</f>
        <v/>
      </c>
      <c r="Q346" s="19"/>
      <c r="R346" s="20"/>
      <c r="S346" s="20"/>
      <c r="T346" s="18"/>
      <c r="U346" s="18"/>
      <c r="V346" s="63"/>
      <c r="W346" s="66"/>
      <c r="X346" s="70"/>
      <c r="Y346" s="100"/>
      <c r="Z346" s="31" t="str">
        <f>IF(TRIM(M346)="","",IF(AND(Q346="SI", G342="CUARTO NIVEL PHD"),1.5,IF(AND(Q346="SI",G342="CUARTO NIVEL MAESTRIA"),1,0)))</f>
        <v/>
      </c>
    </row>
    <row r="347" spans="1:26" s="8" customFormat="1" ht="27.95" customHeight="1" x14ac:dyDescent="0.25">
      <c r="A347" s="55" t="s">
        <v>164</v>
      </c>
      <c r="B347" s="58"/>
      <c r="C347" s="58"/>
      <c r="D347" s="58"/>
      <c r="E347" s="58"/>
      <c r="F347" s="58"/>
      <c r="G347" s="58"/>
      <c r="H347" s="58"/>
      <c r="I347" s="58"/>
      <c r="J347" s="42"/>
      <c r="K347" s="42"/>
      <c r="L347" s="3"/>
      <c r="M347" s="3"/>
      <c r="N347" s="48"/>
      <c r="O347" s="4"/>
      <c r="P347" s="4"/>
      <c r="Q347" s="5"/>
      <c r="R347" s="6"/>
      <c r="S347" s="6"/>
      <c r="T347" s="7"/>
      <c r="U347" s="7"/>
      <c r="V347" s="61">
        <f>SUM(U347:U351)</f>
        <v>0</v>
      </c>
      <c r="W347" s="64"/>
      <c r="X347" s="67"/>
      <c r="Y347" s="98" t="e">
        <f>IF((SUMIF(Z347:Z351,"0",U347:U351)/SUM(U347:U351) &gt;0.5),"NO","SI")</f>
        <v>#DIV/0!</v>
      </c>
      <c r="Z347" s="29" t="str">
        <f>IF(TRIM(M347)="","",IF(AND(Q347="SI", G347="CUARTO NIVEL PHD"),1.5,IF(AND(Q347="SI",G347="CUARTO NIVEL MAESTRIA"),1,0)))</f>
        <v/>
      </c>
    </row>
    <row r="348" spans="1:26" s="8" customFormat="1" ht="27.95" customHeight="1" x14ac:dyDescent="0.25">
      <c r="A348" s="56"/>
      <c r="B348" s="59"/>
      <c r="C348" s="59"/>
      <c r="D348" s="59"/>
      <c r="E348" s="59"/>
      <c r="F348" s="59"/>
      <c r="G348" s="59"/>
      <c r="H348" s="59"/>
      <c r="I348" s="59"/>
      <c r="J348" s="43"/>
      <c r="K348" s="43"/>
      <c r="L348" s="9"/>
      <c r="M348" s="9"/>
      <c r="N348" s="49"/>
      <c r="O348" s="10"/>
      <c r="P348" s="10"/>
      <c r="Q348" s="11"/>
      <c r="R348" s="12"/>
      <c r="S348" s="12"/>
      <c r="T348" s="10"/>
      <c r="U348" s="10"/>
      <c r="V348" s="62"/>
      <c r="W348" s="65"/>
      <c r="X348" s="68"/>
      <c r="Y348" s="99"/>
      <c r="Z348" s="30" t="str">
        <f>IF(TRIM(M348)="","",IF(AND(Q348="SI", G347="CUARTO NIVEL PHD"),1.5,IF(AND(Q348="SI",G347="CUARTO NIVEL MAESTRIA"),1,0)))</f>
        <v/>
      </c>
    </row>
    <row r="349" spans="1:26" s="8" customFormat="1" ht="27.95" customHeight="1" x14ac:dyDescent="0.25">
      <c r="A349" s="56"/>
      <c r="B349" s="59"/>
      <c r="C349" s="59"/>
      <c r="D349" s="59"/>
      <c r="E349" s="59"/>
      <c r="F349" s="59"/>
      <c r="G349" s="59"/>
      <c r="H349" s="59"/>
      <c r="I349" s="59"/>
      <c r="J349" s="43"/>
      <c r="K349" s="43"/>
      <c r="L349" s="13"/>
      <c r="M349" s="13"/>
      <c r="N349" s="50"/>
      <c r="O349" s="10"/>
      <c r="P349" s="10"/>
      <c r="Q349" s="14"/>
      <c r="R349" s="15"/>
      <c r="S349" s="15"/>
      <c r="T349" s="16"/>
      <c r="U349" s="16"/>
      <c r="V349" s="62"/>
      <c r="W349" s="65"/>
      <c r="X349" s="69"/>
      <c r="Y349" s="99"/>
      <c r="Z349" s="30" t="str">
        <f>IF(TRIM(M349)="","",IF(AND(Q349="SI", G347="CUARTO NIVEL PHD"),1.5,IF(AND(Q349="SI",G347="CUARTO NIVEL MAESTRIA"),1,0)))</f>
        <v/>
      </c>
    </row>
    <row r="350" spans="1:26" s="8" customFormat="1" ht="27.95" customHeight="1" x14ac:dyDescent="0.25">
      <c r="A350" s="56"/>
      <c r="B350" s="59"/>
      <c r="C350" s="59"/>
      <c r="D350" s="59"/>
      <c r="E350" s="59"/>
      <c r="F350" s="59"/>
      <c r="G350" s="59"/>
      <c r="H350" s="59"/>
      <c r="I350" s="59"/>
      <c r="J350" s="44"/>
      <c r="K350" s="43"/>
      <c r="L350" s="13"/>
      <c r="M350" s="13"/>
      <c r="N350" s="50"/>
      <c r="O350" s="10" t="str">
        <f>IF(TRIM(N350)="","",LOOKUP(N350,Datos!$L$8:$L$33,Datos!$J$8:$J$33))</f>
        <v/>
      </c>
      <c r="P350" s="10" t="str">
        <f>IF(TRIM(N350)="","",LOOKUP(N350, Datos!$L$8:$L$33,Datos!$K$8:$K$33))</f>
        <v/>
      </c>
      <c r="Q350" s="14"/>
      <c r="R350" s="15"/>
      <c r="S350" s="15"/>
      <c r="T350" s="16"/>
      <c r="U350" s="16"/>
      <c r="V350" s="62"/>
      <c r="W350" s="65"/>
      <c r="X350" s="69"/>
      <c r="Y350" s="99"/>
      <c r="Z350" s="30" t="str">
        <f>IF(TRIM(M350)="","",IF(AND(Q350="SI", G347="CUARTO NIVEL PHD"),1.5,IF(AND(Q350="SI",G347="CUARTO NIVEL MAESTRIA"),1,0)))</f>
        <v/>
      </c>
    </row>
    <row r="351" spans="1:26" s="8" customFormat="1" ht="27.95" customHeight="1" thickBot="1" x14ac:dyDescent="0.3">
      <c r="A351" s="57"/>
      <c r="B351" s="60"/>
      <c r="C351" s="60"/>
      <c r="D351" s="60"/>
      <c r="E351" s="60"/>
      <c r="F351" s="60"/>
      <c r="G351" s="60"/>
      <c r="H351" s="60"/>
      <c r="I351" s="60"/>
      <c r="J351" s="54"/>
      <c r="K351" s="54"/>
      <c r="L351" s="17"/>
      <c r="M351" s="17"/>
      <c r="N351" s="51"/>
      <c r="O351" s="18" t="str">
        <f>IF(TRIM(N351)="","",LOOKUP(N351,Datos!$L$8:$L$33,Datos!$J$8:$J$33))</f>
        <v/>
      </c>
      <c r="P351" s="18" t="str">
        <f>IF(TRIM(N351)="","",LOOKUP(N351, Datos!$L$8:$L$33,Datos!$K$8:$K$33))</f>
        <v/>
      </c>
      <c r="Q351" s="19"/>
      <c r="R351" s="20"/>
      <c r="S351" s="20"/>
      <c r="T351" s="18"/>
      <c r="U351" s="18"/>
      <c r="V351" s="63"/>
      <c r="W351" s="66"/>
      <c r="X351" s="70"/>
      <c r="Y351" s="100"/>
      <c r="Z351" s="31" t="str">
        <f>IF(TRIM(M351)="","",IF(AND(Q351="SI", G347="CUARTO NIVEL PHD"),1.5,IF(AND(Q351="SI",G347="CUARTO NIVEL MAESTRIA"),1,0)))</f>
        <v/>
      </c>
    </row>
    <row r="352" spans="1:26" s="8" customFormat="1" ht="27.95" customHeight="1" x14ac:dyDescent="0.25">
      <c r="A352" s="55" t="s">
        <v>165</v>
      </c>
      <c r="B352" s="58"/>
      <c r="C352" s="58"/>
      <c r="D352" s="58"/>
      <c r="E352" s="58"/>
      <c r="F352" s="58"/>
      <c r="G352" s="58"/>
      <c r="H352" s="58"/>
      <c r="I352" s="58"/>
      <c r="J352" s="42"/>
      <c r="K352" s="42"/>
      <c r="L352" s="3"/>
      <c r="M352" s="3"/>
      <c r="N352" s="48"/>
      <c r="O352" s="4"/>
      <c r="P352" s="4"/>
      <c r="Q352" s="5"/>
      <c r="R352" s="6"/>
      <c r="S352" s="6"/>
      <c r="T352" s="7"/>
      <c r="U352" s="7"/>
      <c r="V352" s="61">
        <f>SUM(U352:U356)</f>
        <v>0</v>
      </c>
      <c r="W352" s="64"/>
      <c r="X352" s="67"/>
      <c r="Y352" s="98" t="e">
        <f>IF((SUMIF(Z352:Z356,"0",U352:U356)/SUM(U352:U356) &gt;0.5),"NO","SI")</f>
        <v>#DIV/0!</v>
      </c>
      <c r="Z352" s="29" t="str">
        <f>IF(TRIM(M352)="","",IF(AND(Q352="SI", G352="CUARTO NIVEL PHD"),1.5,IF(AND(Q352="SI",G352="CUARTO NIVEL MAESTRIA"),1,0)))</f>
        <v/>
      </c>
    </row>
    <row r="353" spans="1:26" s="8" customFormat="1" ht="27.95" customHeight="1" x14ac:dyDescent="0.25">
      <c r="A353" s="56"/>
      <c r="B353" s="59"/>
      <c r="C353" s="59"/>
      <c r="D353" s="59"/>
      <c r="E353" s="59"/>
      <c r="F353" s="59"/>
      <c r="G353" s="59"/>
      <c r="H353" s="59"/>
      <c r="I353" s="59"/>
      <c r="J353" s="43"/>
      <c r="K353" s="43"/>
      <c r="L353" s="9"/>
      <c r="M353" s="9"/>
      <c r="N353" s="49"/>
      <c r="O353" s="10"/>
      <c r="P353" s="10"/>
      <c r="Q353" s="11"/>
      <c r="R353" s="12"/>
      <c r="S353" s="12"/>
      <c r="T353" s="10"/>
      <c r="U353" s="10"/>
      <c r="V353" s="62"/>
      <c r="W353" s="65"/>
      <c r="X353" s="68"/>
      <c r="Y353" s="99"/>
      <c r="Z353" s="30" t="str">
        <f>IF(TRIM(M353)="","",IF(AND(Q353="SI", G352="CUARTO NIVEL PHD"),1.5,IF(AND(Q353="SI",G352="CUARTO NIVEL MAESTRIA"),1,0)))</f>
        <v/>
      </c>
    </row>
    <row r="354" spans="1:26" s="8" customFormat="1" ht="27.95" customHeight="1" x14ac:dyDescent="0.25">
      <c r="A354" s="56"/>
      <c r="B354" s="59"/>
      <c r="C354" s="59"/>
      <c r="D354" s="59"/>
      <c r="E354" s="59"/>
      <c r="F354" s="59"/>
      <c r="G354" s="59"/>
      <c r="H354" s="59"/>
      <c r="I354" s="59"/>
      <c r="J354" s="43"/>
      <c r="K354" s="43"/>
      <c r="L354" s="13"/>
      <c r="M354" s="13"/>
      <c r="N354" s="50"/>
      <c r="O354" s="10"/>
      <c r="P354" s="10"/>
      <c r="Q354" s="14"/>
      <c r="R354" s="15"/>
      <c r="S354" s="15"/>
      <c r="T354" s="16"/>
      <c r="U354" s="16"/>
      <c r="V354" s="62"/>
      <c r="W354" s="65"/>
      <c r="X354" s="69"/>
      <c r="Y354" s="99"/>
      <c r="Z354" s="30" t="str">
        <f>IF(TRIM(M354)="","",IF(AND(Q354="SI", G352="CUARTO NIVEL PHD"),1.5,IF(AND(Q354="SI",G352="CUARTO NIVEL MAESTRIA"),1,0)))</f>
        <v/>
      </c>
    </row>
    <row r="355" spans="1:26" s="8" customFormat="1" ht="27.95" customHeight="1" x14ac:dyDescent="0.25">
      <c r="A355" s="56"/>
      <c r="B355" s="59"/>
      <c r="C355" s="59"/>
      <c r="D355" s="59"/>
      <c r="E355" s="59"/>
      <c r="F355" s="59"/>
      <c r="G355" s="59"/>
      <c r="H355" s="59"/>
      <c r="I355" s="59"/>
      <c r="J355" s="44"/>
      <c r="K355" s="43"/>
      <c r="L355" s="13"/>
      <c r="M355" s="13"/>
      <c r="N355" s="50"/>
      <c r="O355" s="10" t="str">
        <f>IF(TRIM(N355)="","",LOOKUP(N355,Datos!$L$8:$L$33,Datos!$J$8:$J$33))</f>
        <v/>
      </c>
      <c r="P355" s="10" t="str">
        <f>IF(TRIM(N355)="","",LOOKUP(N355, Datos!$L$8:$L$33,Datos!$K$8:$K$33))</f>
        <v/>
      </c>
      <c r="Q355" s="14"/>
      <c r="R355" s="15"/>
      <c r="S355" s="15"/>
      <c r="T355" s="16"/>
      <c r="U355" s="16"/>
      <c r="V355" s="62"/>
      <c r="W355" s="65"/>
      <c r="X355" s="69"/>
      <c r="Y355" s="99"/>
      <c r="Z355" s="30" t="str">
        <f>IF(TRIM(M355)="","",IF(AND(Q355="SI", G352="CUARTO NIVEL PHD"),1.5,IF(AND(Q355="SI",G352="CUARTO NIVEL MAESTRIA"),1,0)))</f>
        <v/>
      </c>
    </row>
    <row r="356" spans="1:26" s="8" customFormat="1" ht="27.95" customHeight="1" thickBot="1" x14ac:dyDescent="0.3">
      <c r="A356" s="57"/>
      <c r="B356" s="60"/>
      <c r="C356" s="60"/>
      <c r="D356" s="60"/>
      <c r="E356" s="60"/>
      <c r="F356" s="60"/>
      <c r="G356" s="60"/>
      <c r="H356" s="60"/>
      <c r="I356" s="60"/>
      <c r="J356" s="54"/>
      <c r="K356" s="54"/>
      <c r="L356" s="17"/>
      <c r="M356" s="17"/>
      <c r="N356" s="51"/>
      <c r="O356" s="18" t="str">
        <f>IF(TRIM(N356)="","",LOOKUP(N356,Datos!$L$8:$L$33,Datos!$J$8:$J$33))</f>
        <v/>
      </c>
      <c r="P356" s="18" t="str">
        <f>IF(TRIM(N356)="","",LOOKUP(N356, Datos!$L$8:$L$33,Datos!$K$8:$K$33))</f>
        <v/>
      </c>
      <c r="Q356" s="19"/>
      <c r="R356" s="20"/>
      <c r="S356" s="20"/>
      <c r="T356" s="18"/>
      <c r="U356" s="18"/>
      <c r="V356" s="63"/>
      <c r="W356" s="66"/>
      <c r="X356" s="70"/>
      <c r="Y356" s="100"/>
      <c r="Z356" s="31" t="str">
        <f>IF(TRIM(M356)="","",IF(AND(Q356="SI", G352="CUARTO NIVEL PHD"),1.5,IF(AND(Q356="SI",G352="CUARTO NIVEL MAESTRIA"),1,0)))</f>
        <v/>
      </c>
    </row>
    <row r="357" spans="1:26" s="8" customFormat="1" ht="27.95" customHeight="1" x14ac:dyDescent="0.25">
      <c r="A357" s="55" t="s">
        <v>166</v>
      </c>
      <c r="B357" s="58"/>
      <c r="C357" s="58"/>
      <c r="D357" s="58"/>
      <c r="E357" s="58"/>
      <c r="F357" s="58"/>
      <c r="G357" s="58"/>
      <c r="H357" s="58"/>
      <c r="I357" s="58"/>
      <c r="J357" s="42"/>
      <c r="K357" s="42"/>
      <c r="L357" s="3"/>
      <c r="M357" s="3"/>
      <c r="N357" s="48"/>
      <c r="O357" s="4"/>
      <c r="P357" s="4"/>
      <c r="Q357" s="5"/>
      <c r="R357" s="6"/>
      <c r="S357" s="6"/>
      <c r="T357" s="7"/>
      <c r="U357" s="7"/>
      <c r="V357" s="61">
        <f>SUM(U357:U361)</f>
        <v>0</v>
      </c>
      <c r="W357" s="64"/>
      <c r="X357" s="67"/>
      <c r="Y357" s="98" t="e">
        <f>IF((SUMIF(Z357:Z361,"0",U357:U361)/SUM(U357:U361) &gt;0.5),"NO","SI")</f>
        <v>#DIV/0!</v>
      </c>
      <c r="Z357" s="29" t="str">
        <f>IF(TRIM(M357)="","",IF(AND(Q357="SI", G357="CUARTO NIVEL PHD"),1.5,IF(AND(Q357="SI",G357="CUARTO NIVEL MAESTRIA"),1,0)))</f>
        <v/>
      </c>
    </row>
    <row r="358" spans="1:26" s="8" customFormat="1" ht="27.95" customHeight="1" x14ac:dyDescent="0.25">
      <c r="A358" s="56"/>
      <c r="B358" s="59"/>
      <c r="C358" s="59"/>
      <c r="D358" s="59"/>
      <c r="E358" s="59"/>
      <c r="F358" s="59"/>
      <c r="G358" s="59"/>
      <c r="H358" s="59"/>
      <c r="I358" s="59"/>
      <c r="J358" s="43"/>
      <c r="K358" s="43"/>
      <c r="L358" s="9"/>
      <c r="M358" s="9"/>
      <c r="N358" s="49"/>
      <c r="O358" s="10"/>
      <c r="P358" s="10"/>
      <c r="Q358" s="11"/>
      <c r="R358" s="12"/>
      <c r="S358" s="12"/>
      <c r="T358" s="10"/>
      <c r="U358" s="10"/>
      <c r="V358" s="62"/>
      <c r="W358" s="65"/>
      <c r="X358" s="68"/>
      <c r="Y358" s="99"/>
      <c r="Z358" s="30" t="str">
        <f>IF(TRIM(M358)="","",IF(AND(Q358="SI", G357="CUARTO NIVEL PHD"),1.5,IF(AND(Q358="SI",G357="CUARTO NIVEL MAESTRIA"),1,0)))</f>
        <v/>
      </c>
    </row>
    <row r="359" spans="1:26" s="8" customFormat="1" ht="27.95" customHeight="1" x14ac:dyDescent="0.25">
      <c r="A359" s="56"/>
      <c r="B359" s="59"/>
      <c r="C359" s="59"/>
      <c r="D359" s="59"/>
      <c r="E359" s="59"/>
      <c r="F359" s="59"/>
      <c r="G359" s="59"/>
      <c r="H359" s="59"/>
      <c r="I359" s="59"/>
      <c r="J359" s="43"/>
      <c r="K359" s="43"/>
      <c r="L359" s="13"/>
      <c r="M359" s="13"/>
      <c r="N359" s="50"/>
      <c r="O359" s="10"/>
      <c r="P359" s="10"/>
      <c r="Q359" s="14"/>
      <c r="R359" s="15"/>
      <c r="S359" s="15"/>
      <c r="T359" s="16"/>
      <c r="U359" s="16"/>
      <c r="V359" s="62"/>
      <c r="W359" s="65"/>
      <c r="X359" s="69"/>
      <c r="Y359" s="99"/>
      <c r="Z359" s="30" t="str">
        <f>IF(TRIM(M359)="","",IF(AND(Q359="SI", G357="CUARTO NIVEL PHD"),1.5,IF(AND(Q359="SI",G357="CUARTO NIVEL MAESTRIA"),1,0)))</f>
        <v/>
      </c>
    </row>
    <row r="360" spans="1:26" s="8" customFormat="1" ht="27.95" customHeight="1" x14ac:dyDescent="0.25">
      <c r="A360" s="56"/>
      <c r="B360" s="59"/>
      <c r="C360" s="59"/>
      <c r="D360" s="59"/>
      <c r="E360" s="59"/>
      <c r="F360" s="59"/>
      <c r="G360" s="59"/>
      <c r="H360" s="59"/>
      <c r="I360" s="59"/>
      <c r="J360" s="44"/>
      <c r="K360" s="43"/>
      <c r="L360" s="13"/>
      <c r="M360" s="13"/>
      <c r="N360" s="50"/>
      <c r="O360" s="10" t="str">
        <f>IF(TRIM(N360)="","",LOOKUP(N360,Datos!$L$8:$L$33,Datos!$J$8:$J$33))</f>
        <v/>
      </c>
      <c r="P360" s="10" t="str">
        <f>IF(TRIM(N360)="","",LOOKUP(N360, Datos!$L$8:$L$33,Datos!$K$8:$K$33))</f>
        <v/>
      </c>
      <c r="Q360" s="14"/>
      <c r="R360" s="15"/>
      <c r="S360" s="15"/>
      <c r="T360" s="16"/>
      <c r="U360" s="16"/>
      <c r="V360" s="62"/>
      <c r="W360" s="65"/>
      <c r="X360" s="69"/>
      <c r="Y360" s="99"/>
      <c r="Z360" s="30" t="str">
        <f>IF(TRIM(M360)="","",IF(AND(Q360="SI", G357="CUARTO NIVEL PHD"),1.5,IF(AND(Q360="SI",G357="CUARTO NIVEL MAESTRIA"),1,0)))</f>
        <v/>
      </c>
    </row>
    <row r="361" spans="1:26" s="8" customFormat="1" ht="27.95" customHeight="1" thickBot="1" x14ac:dyDescent="0.3">
      <c r="A361" s="57"/>
      <c r="B361" s="60"/>
      <c r="C361" s="60"/>
      <c r="D361" s="60"/>
      <c r="E361" s="60"/>
      <c r="F361" s="60"/>
      <c r="G361" s="60"/>
      <c r="H361" s="60"/>
      <c r="I361" s="60"/>
      <c r="J361" s="54"/>
      <c r="K361" s="54"/>
      <c r="L361" s="17"/>
      <c r="M361" s="17"/>
      <c r="N361" s="51"/>
      <c r="O361" s="18" t="str">
        <f>IF(TRIM(N361)="","",LOOKUP(N361,Datos!$L$8:$L$33,Datos!$J$8:$J$33))</f>
        <v/>
      </c>
      <c r="P361" s="18" t="str">
        <f>IF(TRIM(N361)="","",LOOKUP(N361, Datos!$L$8:$L$33,Datos!$K$8:$K$33))</f>
        <v/>
      </c>
      <c r="Q361" s="19"/>
      <c r="R361" s="20"/>
      <c r="S361" s="20"/>
      <c r="T361" s="18"/>
      <c r="U361" s="18"/>
      <c r="V361" s="63"/>
      <c r="W361" s="66"/>
      <c r="X361" s="70"/>
      <c r="Y361" s="100"/>
      <c r="Z361" s="31" t="str">
        <f>IF(TRIM(M361)="","",IF(AND(Q361="SI", G357="CUARTO NIVEL PHD"),1.5,IF(AND(Q361="SI",G357="CUARTO NIVEL MAESTRIA"),1,0)))</f>
        <v/>
      </c>
    </row>
    <row r="362" spans="1:26" s="8" customFormat="1" ht="27.95" customHeight="1" x14ac:dyDescent="0.25">
      <c r="A362" s="55" t="s">
        <v>167</v>
      </c>
      <c r="B362" s="58"/>
      <c r="C362" s="58"/>
      <c r="D362" s="58"/>
      <c r="E362" s="58"/>
      <c r="F362" s="58"/>
      <c r="G362" s="58"/>
      <c r="H362" s="58"/>
      <c r="I362" s="58"/>
      <c r="J362" s="42"/>
      <c r="K362" s="42"/>
      <c r="L362" s="3"/>
      <c r="M362" s="3"/>
      <c r="N362" s="48"/>
      <c r="O362" s="4"/>
      <c r="P362" s="4"/>
      <c r="Q362" s="5"/>
      <c r="R362" s="6"/>
      <c r="S362" s="6"/>
      <c r="T362" s="7"/>
      <c r="U362" s="7"/>
      <c r="V362" s="61">
        <f>SUM(U362:U366)</f>
        <v>0</v>
      </c>
      <c r="W362" s="64"/>
      <c r="X362" s="67"/>
      <c r="Y362" s="98" t="e">
        <f>IF((SUMIF(Z362:Z366,"0",U362:U366)/SUM(U362:U366) &gt;0.5),"NO","SI")</f>
        <v>#DIV/0!</v>
      </c>
      <c r="Z362" s="29" t="str">
        <f>IF(TRIM(M362)="","",IF(AND(Q362="SI", G362="CUARTO NIVEL PHD"),1.5,IF(AND(Q362="SI",G362="CUARTO NIVEL MAESTRIA"),1,0)))</f>
        <v/>
      </c>
    </row>
    <row r="363" spans="1:26" s="8" customFormat="1" ht="27.95" customHeight="1" x14ac:dyDescent="0.25">
      <c r="A363" s="56"/>
      <c r="B363" s="59"/>
      <c r="C363" s="59"/>
      <c r="D363" s="59"/>
      <c r="E363" s="59"/>
      <c r="F363" s="59"/>
      <c r="G363" s="59"/>
      <c r="H363" s="59"/>
      <c r="I363" s="59"/>
      <c r="J363" s="43"/>
      <c r="K363" s="43"/>
      <c r="L363" s="9"/>
      <c r="M363" s="9"/>
      <c r="N363" s="49"/>
      <c r="O363" s="10"/>
      <c r="P363" s="10"/>
      <c r="Q363" s="11"/>
      <c r="R363" s="12"/>
      <c r="S363" s="12"/>
      <c r="T363" s="10"/>
      <c r="U363" s="10"/>
      <c r="V363" s="62"/>
      <c r="W363" s="65"/>
      <c r="X363" s="68"/>
      <c r="Y363" s="99"/>
      <c r="Z363" s="30" t="str">
        <f>IF(TRIM(M363)="","",IF(AND(Q363="SI", G362="CUARTO NIVEL PHD"),1.5,IF(AND(Q363="SI",G362="CUARTO NIVEL MAESTRIA"),1,0)))</f>
        <v/>
      </c>
    </row>
    <row r="364" spans="1:26" s="8" customFormat="1" ht="27.95" customHeight="1" x14ac:dyDescent="0.25">
      <c r="A364" s="56"/>
      <c r="B364" s="59"/>
      <c r="C364" s="59"/>
      <c r="D364" s="59"/>
      <c r="E364" s="59"/>
      <c r="F364" s="59"/>
      <c r="G364" s="59"/>
      <c r="H364" s="59"/>
      <c r="I364" s="59"/>
      <c r="J364" s="43"/>
      <c r="K364" s="43"/>
      <c r="L364" s="13"/>
      <c r="M364" s="13"/>
      <c r="N364" s="50"/>
      <c r="O364" s="10"/>
      <c r="P364" s="10"/>
      <c r="Q364" s="14"/>
      <c r="R364" s="15"/>
      <c r="S364" s="15"/>
      <c r="T364" s="16"/>
      <c r="U364" s="16"/>
      <c r="V364" s="62"/>
      <c r="W364" s="65"/>
      <c r="X364" s="69"/>
      <c r="Y364" s="99"/>
      <c r="Z364" s="30" t="str">
        <f>IF(TRIM(M364)="","",IF(AND(Q364="SI", G362="CUARTO NIVEL PHD"),1.5,IF(AND(Q364="SI",G362="CUARTO NIVEL MAESTRIA"),1,0)))</f>
        <v/>
      </c>
    </row>
    <row r="365" spans="1:26" s="8" customFormat="1" ht="27.95" customHeight="1" x14ac:dyDescent="0.25">
      <c r="A365" s="56"/>
      <c r="B365" s="59"/>
      <c r="C365" s="59"/>
      <c r="D365" s="59"/>
      <c r="E365" s="59"/>
      <c r="F365" s="59"/>
      <c r="G365" s="59"/>
      <c r="H365" s="59"/>
      <c r="I365" s="59"/>
      <c r="J365" s="44"/>
      <c r="K365" s="43"/>
      <c r="L365" s="13"/>
      <c r="M365" s="13"/>
      <c r="N365" s="50"/>
      <c r="O365" s="10" t="str">
        <f>IF(TRIM(N365)="","",LOOKUP(N365,Datos!$L$8:$L$33,Datos!$J$8:$J$33))</f>
        <v/>
      </c>
      <c r="P365" s="10" t="str">
        <f>IF(TRIM(N365)="","",LOOKUP(N365, Datos!$L$8:$L$33,Datos!$K$8:$K$33))</f>
        <v/>
      </c>
      <c r="Q365" s="14"/>
      <c r="R365" s="15"/>
      <c r="S365" s="15"/>
      <c r="T365" s="16"/>
      <c r="U365" s="16"/>
      <c r="V365" s="62"/>
      <c r="W365" s="65"/>
      <c r="X365" s="69"/>
      <c r="Y365" s="99"/>
      <c r="Z365" s="30" t="str">
        <f>IF(TRIM(M365)="","",IF(AND(Q365="SI", G362="CUARTO NIVEL PHD"),1.5,IF(AND(Q365="SI",G362="CUARTO NIVEL MAESTRIA"),1,0)))</f>
        <v/>
      </c>
    </row>
    <row r="366" spans="1:26" s="8" customFormat="1" ht="27.95" customHeight="1" thickBot="1" x14ac:dyDescent="0.3">
      <c r="A366" s="57"/>
      <c r="B366" s="60"/>
      <c r="C366" s="60"/>
      <c r="D366" s="60"/>
      <c r="E366" s="60"/>
      <c r="F366" s="60"/>
      <c r="G366" s="60"/>
      <c r="H366" s="60"/>
      <c r="I366" s="60"/>
      <c r="J366" s="54"/>
      <c r="K366" s="54"/>
      <c r="L366" s="17"/>
      <c r="M366" s="17"/>
      <c r="N366" s="51"/>
      <c r="O366" s="18" t="str">
        <f>IF(TRIM(N366)="","",LOOKUP(N366,Datos!$L$8:$L$33,Datos!$J$8:$J$33))</f>
        <v/>
      </c>
      <c r="P366" s="18" t="str">
        <f>IF(TRIM(N366)="","",LOOKUP(N366, Datos!$L$8:$L$33,Datos!$K$8:$K$33))</f>
        <v/>
      </c>
      <c r="Q366" s="19"/>
      <c r="R366" s="20"/>
      <c r="S366" s="20"/>
      <c r="T366" s="18"/>
      <c r="U366" s="18"/>
      <c r="V366" s="63"/>
      <c r="W366" s="66"/>
      <c r="X366" s="70"/>
      <c r="Y366" s="100"/>
      <c r="Z366" s="31" t="str">
        <f>IF(TRIM(M366)="","",IF(AND(Q366="SI", G362="CUARTO NIVEL PHD"),1.5,IF(AND(Q366="SI",G362="CUARTO NIVEL MAESTRIA"),1,0)))</f>
        <v/>
      </c>
    </row>
    <row r="367" spans="1:26" s="8" customFormat="1" ht="27.95" customHeight="1" x14ac:dyDescent="0.25">
      <c r="A367" s="55" t="s">
        <v>168</v>
      </c>
      <c r="B367" s="58"/>
      <c r="C367" s="58"/>
      <c r="D367" s="58"/>
      <c r="E367" s="58"/>
      <c r="F367" s="58"/>
      <c r="G367" s="58"/>
      <c r="H367" s="58"/>
      <c r="I367" s="58"/>
      <c r="J367" s="42"/>
      <c r="K367" s="42"/>
      <c r="L367" s="3"/>
      <c r="M367" s="3"/>
      <c r="N367" s="48"/>
      <c r="O367" s="4"/>
      <c r="P367" s="4"/>
      <c r="Q367" s="5"/>
      <c r="R367" s="6"/>
      <c r="S367" s="6"/>
      <c r="T367" s="7"/>
      <c r="U367" s="7"/>
      <c r="V367" s="61">
        <f>SUM(U367:U371)</f>
        <v>0</v>
      </c>
      <c r="W367" s="64"/>
      <c r="X367" s="67"/>
      <c r="Y367" s="98" t="e">
        <f>IF((SUMIF(Z367:Z371,"0",U367:U371)/SUM(U367:U371) &gt;0.5),"NO","SI")</f>
        <v>#DIV/0!</v>
      </c>
      <c r="Z367" s="29" t="str">
        <f>IF(TRIM(M367)="","",IF(AND(Q367="SI", G367="CUARTO NIVEL PHD"),1.5,IF(AND(Q367="SI",G367="CUARTO NIVEL MAESTRIA"),1,0)))</f>
        <v/>
      </c>
    </row>
    <row r="368" spans="1:26" s="8" customFormat="1" ht="27.95" customHeight="1" x14ac:dyDescent="0.25">
      <c r="A368" s="56"/>
      <c r="B368" s="59"/>
      <c r="C368" s="59"/>
      <c r="D368" s="59"/>
      <c r="E368" s="59"/>
      <c r="F368" s="59"/>
      <c r="G368" s="59"/>
      <c r="H368" s="59"/>
      <c r="I368" s="59"/>
      <c r="J368" s="43"/>
      <c r="K368" s="43"/>
      <c r="L368" s="9"/>
      <c r="M368" s="9"/>
      <c r="N368" s="49"/>
      <c r="O368" s="10"/>
      <c r="P368" s="10"/>
      <c r="Q368" s="11"/>
      <c r="R368" s="12"/>
      <c r="S368" s="12"/>
      <c r="T368" s="10"/>
      <c r="U368" s="10"/>
      <c r="V368" s="62"/>
      <c r="W368" s="65"/>
      <c r="X368" s="68"/>
      <c r="Y368" s="99"/>
      <c r="Z368" s="30" t="str">
        <f>IF(TRIM(M368)="","",IF(AND(Q368="SI", G367="CUARTO NIVEL PHD"),1.5,IF(AND(Q368="SI",G367="CUARTO NIVEL MAESTRIA"),1,0)))</f>
        <v/>
      </c>
    </row>
    <row r="369" spans="1:26" s="8" customFormat="1" ht="27.95" customHeight="1" x14ac:dyDescent="0.25">
      <c r="A369" s="56"/>
      <c r="B369" s="59"/>
      <c r="C369" s="59"/>
      <c r="D369" s="59"/>
      <c r="E369" s="59"/>
      <c r="F369" s="59"/>
      <c r="G369" s="59"/>
      <c r="H369" s="59"/>
      <c r="I369" s="59"/>
      <c r="J369" s="43"/>
      <c r="K369" s="43"/>
      <c r="L369" s="13"/>
      <c r="M369" s="13"/>
      <c r="N369" s="50"/>
      <c r="O369" s="10"/>
      <c r="P369" s="10"/>
      <c r="Q369" s="14"/>
      <c r="R369" s="15"/>
      <c r="S369" s="15"/>
      <c r="T369" s="16"/>
      <c r="U369" s="16"/>
      <c r="V369" s="62"/>
      <c r="W369" s="65"/>
      <c r="X369" s="69"/>
      <c r="Y369" s="99"/>
      <c r="Z369" s="30" t="str">
        <f>IF(TRIM(M369)="","",IF(AND(Q369="SI", G367="CUARTO NIVEL PHD"),1.5,IF(AND(Q369="SI",G367="CUARTO NIVEL MAESTRIA"),1,0)))</f>
        <v/>
      </c>
    </row>
    <row r="370" spans="1:26" s="8" customFormat="1" ht="27.95" customHeight="1" x14ac:dyDescent="0.25">
      <c r="A370" s="56"/>
      <c r="B370" s="59"/>
      <c r="C370" s="59"/>
      <c r="D370" s="59"/>
      <c r="E370" s="59"/>
      <c r="F370" s="59"/>
      <c r="G370" s="59"/>
      <c r="H370" s="59"/>
      <c r="I370" s="59"/>
      <c r="J370" s="44"/>
      <c r="K370" s="43"/>
      <c r="L370" s="13"/>
      <c r="M370" s="13"/>
      <c r="N370" s="50"/>
      <c r="O370" s="10" t="str">
        <f>IF(TRIM(N370)="","",LOOKUP(N370,Datos!$L$8:$L$33,Datos!$J$8:$J$33))</f>
        <v/>
      </c>
      <c r="P370" s="10" t="str">
        <f>IF(TRIM(N370)="","",LOOKUP(N370, Datos!$L$8:$L$33,Datos!$K$8:$K$33))</f>
        <v/>
      </c>
      <c r="Q370" s="14"/>
      <c r="R370" s="15"/>
      <c r="S370" s="15"/>
      <c r="T370" s="16"/>
      <c r="U370" s="16"/>
      <c r="V370" s="62"/>
      <c r="W370" s="65"/>
      <c r="X370" s="69"/>
      <c r="Y370" s="99"/>
      <c r="Z370" s="30" t="str">
        <f>IF(TRIM(M370)="","",IF(AND(Q370="SI", G367="CUARTO NIVEL PHD"),1.5,IF(AND(Q370="SI",G367="CUARTO NIVEL MAESTRIA"),1,0)))</f>
        <v/>
      </c>
    </row>
    <row r="371" spans="1:26" s="8" customFormat="1" ht="27.95" customHeight="1" thickBot="1" x14ac:dyDescent="0.3">
      <c r="A371" s="57"/>
      <c r="B371" s="60"/>
      <c r="C371" s="60"/>
      <c r="D371" s="60"/>
      <c r="E371" s="60"/>
      <c r="F371" s="60"/>
      <c r="G371" s="60"/>
      <c r="H371" s="60"/>
      <c r="I371" s="60"/>
      <c r="J371" s="54"/>
      <c r="K371" s="54"/>
      <c r="L371" s="17"/>
      <c r="M371" s="17"/>
      <c r="N371" s="51"/>
      <c r="O371" s="18" t="str">
        <f>IF(TRIM(N371)="","",LOOKUP(N371,Datos!$L$8:$L$33,Datos!$J$8:$J$33))</f>
        <v/>
      </c>
      <c r="P371" s="18" t="str">
        <f>IF(TRIM(N371)="","",LOOKUP(N371, Datos!$L$8:$L$33,Datos!$K$8:$K$33))</f>
        <v/>
      </c>
      <c r="Q371" s="19"/>
      <c r="R371" s="20"/>
      <c r="S371" s="20"/>
      <c r="T371" s="18"/>
      <c r="U371" s="18"/>
      <c r="V371" s="63"/>
      <c r="W371" s="66"/>
      <c r="X371" s="70"/>
      <c r="Y371" s="100"/>
      <c r="Z371" s="31" t="str">
        <f>IF(TRIM(M371)="","",IF(AND(Q371="SI", G367="CUARTO NIVEL PHD"),1.5,IF(AND(Q371="SI",G367="CUARTO NIVEL MAESTRIA"),1,0)))</f>
        <v/>
      </c>
    </row>
    <row r="372" spans="1:26" s="8" customFormat="1" ht="27.95" customHeight="1" x14ac:dyDescent="0.25">
      <c r="A372" s="55" t="s">
        <v>169</v>
      </c>
      <c r="B372" s="58"/>
      <c r="C372" s="58"/>
      <c r="D372" s="58"/>
      <c r="E372" s="58"/>
      <c r="F372" s="58"/>
      <c r="G372" s="58"/>
      <c r="H372" s="58"/>
      <c r="I372" s="58"/>
      <c r="J372" s="42"/>
      <c r="K372" s="42"/>
      <c r="L372" s="3"/>
      <c r="M372" s="3"/>
      <c r="N372" s="48"/>
      <c r="O372" s="4"/>
      <c r="P372" s="4"/>
      <c r="Q372" s="5"/>
      <c r="R372" s="6"/>
      <c r="S372" s="6"/>
      <c r="T372" s="7"/>
      <c r="U372" s="7"/>
      <c r="V372" s="61">
        <f>SUM(U372:U376)</f>
        <v>0</v>
      </c>
      <c r="W372" s="64"/>
      <c r="X372" s="67"/>
      <c r="Y372" s="98" t="e">
        <f>IF((SUMIF(Z372:Z376,"0",U372:U376)/SUM(U372:U376) &gt;0.5),"NO","SI")</f>
        <v>#DIV/0!</v>
      </c>
      <c r="Z372" s="29" t="str">
        <f>IF(TRIM(M372)="","",IF(AND(Q372="SI", G372="CUARTO NIVEL PHD"),1.5,IF(AND(Q372="SI",G372="CUARTO NIVEL MAESTRIA"),1,0)))</f>
        <v/>
      </c>
    </row>
    <row r="373" spans="1:26" s="8" customFormat="1" ht="27.95" customHeight="1" x14ac:dyDescent="0.25">
      <c r="A373" s="56"/>
      <c r="B373" s="59"/>
      <c r="C373" s="59"/>
      <c r="D373" s="59"/>
      <c r="E373" s="59"/>
      <c r="F373" s="59"/>
      <c r="G373" s="59"/>
      <c r="H373" s="59"/>
      <c r="I373" s="59"/>
      <c r="J373" s="43"/>
      <c r="K373" s="43"/>
      <c r="L373" s="9"/>
      <c r="M373" s="9"/>
      <c r="N373" s="49"/>
      <c r="O373" s="10"/>
      <c r="P373" s="10"/>
      <c r="Q373" s="11"/>
      <c r="R373" s="12"/>
      <c r="S373" s="12"/>
      <c r="T373" s="10"/>
      <c r="U373" s="10"/>
      <c r="V373" s="62"/>
      <c r="W373" s="65"/>
      <c r="X373" s="68"/>
      <c r="Y373" s="99"/>
      <c r="Z373" s="30" t="str">
        <f>IF(TRIM(M373)="","",IF(AND(Q373="SI", G372="CUARTO NIVEL PHD"),1.5,IF(AND(Q373="SI",G372="CUARTO NIVEL MAESTRIA"),1,0)))</f>
        <v/>
      </c>
    </row>
    <row r="374" spans="1:26" s="8" customFormat="1" ht="27.95" customHeight="1" x14ac:dyDescent="0.25">
      <c r="A374" s="56"/>
      <c r="B374" s="59"/>
      <c r="C374" s="59"/>
      <c r="D374" s="59"/>
      <c r="E374" s="59"/>
      <c r="F374" s="59"/>
      <c r="G374" s="59"/>
      <c r="H374" s="59"/>
      <c r="I374" s="59"/>
      <c r="J374" s="43"/>
      <c r="K374" s="43"/>
      <c r="L374" s="13"/>
      <c r="M374" s="13"/>
      <c r="N374" s="50"/>
      <c r="O374" s="10"/>
      <c r="P374" s="10"/>
      <c r="Q374" s="14"/>
      <c r="R374" s="15"/>
      <c r="S374" s="15"/>
      <c r="T374" s="16"/>
      <c r="U374" s="16"/>
      <c r="V374" s="62"/>
      <c r="W374" s="65"/>
      <c r="X374" s="69"/>
      <c r="Y374" s="99"/>
      <c r="Z374" s="30" t="str">
        <f>IF(TRIM(M374)="","",IF(AND(Q374="SI", G372="CUARTO NIVEL PHD"),1.5,IF(AND(Q374="SI",G372="CUARTO NIVEL MAESTRIA"),1,0)))</f>
        <v/>
      </c>
    </row>
    <row r="375" spans="1:26" s="8" customFormat="1" ht="27.95" customHeight="1" x14ac:dyDescent="0.25">
      <c r="A375" s="56"/>
      <c r="B375" s="59"/>
      <c r="C375" s="59"/>
      <c r="D375" s="59"/>
      <c r="E375" s="59"/>
      <c r="F375" s="59"/>
      <c r="G375" s="59"/>
      <c r="H375" s="59"/>
      <c r="I375" s="59"/>
      <c r="J375" s="44"/>
      <c r="K375" s="43"/>
      <c r="L375" s="13"/>
      <c r="M375" s="13"/>
      <c r="N375" s="50"/>
      <c r="O375" s="10" t="str">
        <f>IF(TRIM(N375)="","",LOOKUP(N375,Datos!$L$8:$L$33,Datos!$J$8:$J$33))</f>
        <v/>
      </c>
      <c r="P375" s="10" t="str">
        <f>IF(TRIM(N375)="","",LOOKUP(N375, Datos!$L$8:$L$33,Datos!$K$8:$K$33))</f>
        <v/>
      </c>
      <c r="Q375" s="14"/>
      <c r="R375" s="15"/>
      <c r="S375" s="15"/>
      <c r="T375" s="16"/>
      <c r="U375" s="16"/>
      <c r="V375" s="62"/>
      <c r="W375" s="65"/>
      <c r="X375" s="69"/>
      <c r="Y375" s="99"/>
      <c r="Z375" s="30" t="str">
        <f>IF(TRIM(M375)="","",IF(AND(Q375="SI", G372="CUARTO NIVEL PHD"),1.5,IF(AND(Q375="SI",G372="CUARTO NIVEL MAESTRIA"),1,0)))</f>
        <v/>
      </c>
    </row>
    <row r="376" spans="1:26" s="8" customFormat="1" ht="27.95" customHeight="1" thickBot="1" x14ac:dyDescent="0.3">
      <c r="A376" s="57"/>
      <c r="B376" s="60"/>
      <c r="C376" s="60"/>
      <c r="D376" s="60"/>
      <c r="E376" s="60"/>
      <c r="F376" s="60"/>
      <c r="G376" s="60"/>
      <c r="H376" s="60"/>
      <c r="I376" s="60"/>
      <c r="J376" s="54"/>
      <c r="K376" s="54"/>
      <c r="L376" s="17"/>
      <c r="M376" s="17"/>
      <c r="N376" s="51"/>
      <c r="O376" s="18" t="str">
        <f>IF(TRIM(N376)="","",LOOKUP(N376,Datos!$L$8:$L$33,Datos!$J$8:$J$33))</f>
        <v/>
      </c>
      <c r="P376" s="18" t="str">
        <f>IF(TRIM(N376)="","",LOOKUP(N376, Datos!$L$8:$L$33,Datos!$K$8:$K$33))</f>
        <v/>
      </c>
      <c r="Q376" s="19"/>
      <c r="R376" s="20"/>
      <c r="S376" s="20"/>
      <c r="T376" s="18"/>
      <c r="U376" s="18"/>
      <c r="V376" s="63"/>
      <c r="W376" s="66"/>
      <c r="X376" s="70"/>
      <c r="Y376" s="100"/>
      <c r="Z376" s="31" t="str">
        <f>IF(TRIM(M376)="","",IF(AND(Q376="SI", G372="CUARTO NIVEL PHD"),1.5,IF(AND(Q376="SI",G372="CUARTO NIVEL MAESTRIA"),1,0)))</f>
        <v/>
      </c>
    </row>
    <row r="377" spans="1:26" s="8" customFormat="1" ht="27.95" customHeight="1" x14ac:dyDescent="0.25">
      <c r="A377" s="55" t="s">
        <v>170</v>
      </c>
      <c r="B377" s="58"/>
      <c r="C377" s="58"/>
      <c r="D377" s="58"/>
      <c r="E377" s="58"/>
      <c r="F377" s="58"/>
      <c r="G377" s="58"/>
      <c r="H377" s="58"/>
      <c r="I377" s="58"/>
      <c r="J377" s="42"/>
      <c r="K377" s="42"/>
      <c r="L377" s="3"/>
      <c r="M377" s="3"/>
      <c r="N377" s="48"/>
      <c r="O377" s="4"/>
      <c r="P377" s="4"/>
      <c r="Q377" s="5"/>
      <c r="R377" s="6"/>
      <c r="S377" s="6"/>
      <c r="T377" s="7"/>
      <c r="U377" s="7"/>
      <c r="V377" s="61">
        <f>SUM(U377:U381)</f>
        <v>0</v>
      </c>
      <c r="W377" s="64"/>
      <c r="X377" s="67"/>
      <c r="Y377" s="98" t="e">
        <f>IF((SUMIF(Z377:Z381,"0",U377:U381)/SUM(U377:U381) &gt;0.5),"NO","SI")</f>
        <v>#DIV/0!</v>
      </c>
      <c r="Z377" s="29" t="str">
        <f>IF(TRIM(M377)="","",IF(AND(Q377="SI", G377="CUARTO NIVEL PHD"),1.5,IF(AND(Q377="SI",G377="CUARTO NIVEL MAESTRIA"),1,0)))</f>
        <v/>
      </c>
    </row>
    <row r="378" spans="1:26" s="8" customFormat="1" ht="27.95" customHeight="1" x14ac:dyDescent="0.25">
      <c r="A378" s="56"/>
      <c r="B378" s="59"/>
      <c r="C378" s="59"/>
      <c r="D378" s="59"/>
      <c r="E378" s="59"/>
      <c r="F378" s="59"/>
      <c r="G378" s="59"/>
      <c r="H378" s="59"/>
      <c r="I378" s="59"/>
      <c r="J378" s="43"/>
      <c r="K378" s="43"/>
      <c r="L378" s="9"/>
      <c r="M378" s="9"/>
      <c r="N378" s="49"/>
      <c r="O378" s="10"/>
      <c r="P378" s="10"/>
      <c r="Q378" s="11"/>
      <c r="R378" s="12"/>
      <c r="S378" s="12"/>
      <c r="T378" s="10"/>
      <c r="U378" s="10"/>
      <c r="V378" s="62"/>
      <c r="W378" s="65"/>
      <c r="X378" s="68"/>
      <c r="Y378" s="99"/>
      <c r="Z378" s="30" t="str">
        <f>IF(TRIM(M378)="","",IF(AND(Q378="SI", G377="CUARTO NIVEL PHD"),1.5,IF(AND(Q378="SI",G377="CUARTO NIVEL MAESTRIA"),1,0)))</f>
        <v/>
      </c>
    </row>
    <row r="379" spans="1:26" s="8" customFormat="1" ht="27.95" customHeight="1" x14ac:dyDescent="0.25">
      <c r="A379" s="56"/>
      <c r="B379" s="59"/>
      <c r="C379" s="59"/>
      <c r="D379" s="59"/>
      <c r="E379" s="59"/>
      <c r="F379" s="59"/>
      <c r="G379" s="59"/>
      <c r="H379" s="59"/>
      <c r="I379" s="59"/>
      <c r="J379" s="43"/>
      <c r="K379" s="43"/>
      <c r="L379" s="13"/>
      <c r="M379" s="13"/>
      <c r="N379" s="50"/>
      <c r="O379" s="10"/>
      <c r="P379" s="10"/>
      <c r="Q379" s="14"/>
      <c r="R379" s="15"/>
      <c r="S379" s="15"/>
      <c r="T379" s="16"/>
      <c r="U379" s="16"/>
      <c r="V379" s="62"/>
      <c r="W379" s="65"/>
      <c r="X379" s="69"/>
      <c r="Y379" s="99"/>
      <c r="Z379" s="30" t="str">
        <f>IF(TRIM(M379)="","",IF(AND(Q379="SI", G377="CUARTO NIVEL PHD"),1.5,IF(AND(Q379="SI",G377="CUARTO NIVEL MAESTRIA"),1,0)))</f>
        <v/>
      </c>
    </row>
    <row r="380" spans="1:26" s="8" customFormat="1" ht="27.95" customHeight="1" x14ac:dyDescent="0.25">
      <c r="A380" s="56"/>
      <c r="B380" s="59"/>
      <c r="C380" s="59"/>
      <c r="D380" s="59"/>
      <c r="E380" s="59"/>
      <c r="F380" s="59"/>
      <c r="G380" s="59"/>
      <c r="H380" s="59"/>
      <c r="I380" s="59"/>
      <c r="J380" s="44"/>
      <c r="K380" s="43"/>
      <c r="L380" s="13"/>
      <c r="M380" s="13"/>
      <c r="N380" s="50"/>
      <c r="O380" s="10" t="str">
        <f>IF(TRIM(N380)="","",LOOKUP(N380,Datos!$L$8:$L$33,Datos!$J$8:$J$33))</f>
        <v/>
      </c>
      <c r="P380" s="10" t="str">
        <f>IF(TRIM(N380)="","",LOOKUP(N380, Datos!$L$8:$L$33,Datos!$K$8:$K$33))</f>
        <v/>
      </c>
      <c r="Q380" s="14"/>
      <c r="R380" s="15"/>
      <c r="S380" s="15"/>
      <c r="T380" s="16"/>
      <c r="U380" s="16"/>
      <c r="V380" s="62"/>
      <c r="W380" s="65"/>
      <c r="X380" s="69"/>
      <c r="Y380" s="99"/>
      <c r="Z380" s="30" t="str">
        <f>IF(TRIM(M380)="","",IF(AND(Q380="SI", G377="CUARTO NIVEL PHD"),1.5,IF(AND(Q380="SI",G377="CUARTO NIVEL MAESTRIA"),1,0)))</f>
        <v/>
      </c>
    </row>
    <row r="381" spans="1:26" s="8" customFormat="1" ht="27.95" customHeight="1" thickBot="1" x14ac:dyDescent="0.3">
      <c r="A381" s="57"/>
      <c r="B381" s="60"/>
      <c r="C381" s="60"/>
      <c r="D381" s="60"/>
      <c r="E381" s="60"/>
      <c r="F381" s="60"/>
      <c r="G381" s="60"/>
      <c r="H381" s="60"/>
      <c r="I381" s="60"/>
      <c r="J381" s="54"/>
      <c r="K381" s="54"/>
      <c r="L381" s="17"/>
      <c r="M381" s="17"/>
      <c r="N381" s="51"/>
      <c r="O381" s="18" t="str">
        <f>IF(TRIM(N381)="","",LOOKUP(N381,Datos!$L$8:$L$33,Datos!$J$8:$J$33))</f>
        <v/>
      </c>
      <c r="P381" s="18" t="str">
        <f>IF(TRIM(N381)="","",LOOKUP(N381, Datos!$L$8:$L$33,Datos!$K$8:$K$33))</f>
        <v/>
      </c>
      <c r="Q381" s="19"/>
      <c r="R381" s="20"/>
      <c r="S381" s="20"/>
      <c r="T381" s="18"/>
      <c r="U381" s="18"/>
      <c r="V381" s="63"/>
      <c r="W381" s="66"/>
      <c r="X381" s="70"/>
      <c r="Y381" s="100"/>
      <c r="Z381" s="31" t="str">
        <f>IF(TRIM(M381)="","",IF(AND(Q381="SI", G377="CUARTO NIVEL PHD"),1.5,IF(AND(Q381="SI",G377="CUARTO NIVEL MAESTRIA"),1,0)))</f>
        <v/>
      </c>
    </row>
    <row r="382" spans="1:26" s="8" customFormat="1" ht="27.95" customHeight="1" x14ac:dyDescent="0.25">
      <c r="A382" s="55" t="s">
        <v>171</v>
      </c>
      <c r="B382" s="58"/>
      <c r="C382" s="58"/>
      <c r="D382" s="58"/>
      <c r="E382" s="58"/>
      <c r="F382" s="58"/>
      <c r="G382" s="58"/>
      <c r="H382" s="58"/>
      <c r="I382" s="58"/>
      <c r="J382" s="42"/>
      <c r="K382" s="42"/>
      <c r="L382" s="3"/>
      <c r="M382" s="3"/>
      <c r="N382" s="48"/>
      <c r="O382" s="4"/>
      <c r="P382" s="4"/>
      <c r="Q382" s="5"/>
      <c r="R382" s="6"/>
      <c r="S382" s="6"/>
      <c r="T382" s="7"/>
      <c r="U382" s="7"/>
      <c r="V382" s="61">
        <f>SUM(U382:U386)</f>
        <v>0</v>
      </c>
      <c r="W382" s="64"/>
      <c r="X382" s="67"/>
      <c r="Y382" s="98" t="e">
        <f>IF((SUMIF(Z382:Z386,"0",U382:U386)/SUM(U382:U386) &gt;0.5),"NO","SI")</f>
        <v>#DIV/0!</v>
      </c>
      <c r="Z382" s="29" t="str">
        <f>IF(TRIM(M382)="","",IF(AND(Q382="SI", G382="CUARTO NIVEL PHD"),1.5,IF(AND(Q382="SI",G382="CUARTO NIVEL MAESTRIA"),1,0)))</f>
        <v/>
      </c>
    </row>
    <row r="383" spans="1:26" s="8" customFormat="1" ht="27.95" customHeight="1" x14ac:dyDescent="0.25">
      <c r="A383" s="56"/>
      <c r="B383" s="59"/>
      <c r="C383" s="59"/>
      <c r="D383" s="59"/>
      <c r="E383" s="59"/>
      <c r="F383" s="59"/>
      <c r="G383" s="59"/>
      <c r="H383" s="59"/>
      <c r="I383" s="59"/>
      <c r="J383" s="43"/>
      <c r="K383" s="43"/>
      <c r="L383" s="9"/>
      <c r="M383" s="9"/>
      <c r="N383" s="49"/>
      <c r="O383" s="10"/>
      <c r="P383" s="10"/>
      <c r="Q383" s="11"/>
      <c r="R383" s="12"/>
      <c r="S383" s="12"/>
      <c r="T383" s="10"/>
      <c r="U383" s="10"/>
      <c r="V383" s="62"/>
      <c r="W383" s="65"/>
      <c r="X383" s="68"/>
      <c r="Y383" s="99"/>
      <c r="Z383" s="30" t="str">
        <f>IF(TRIM(M383)="","",IF(AND(Q383="SI", G382="CUARTO NIVEL PHD"),1.5,IF(AND(Q383="SI",G382="CUARTO NIVEL MAESTRIA"),1,0)))</f>
        <v/>
      </c>
    </row>
    <row r="384" spans="1:26" s="8" customFormat="1" ht="27.95" customHeight="1" x14ac:dyDescent="0.25">
      <c r="A384" s="56"/>
      <c r="B384" s="59"/>
      <c r="C384" s="59"/>
      <c r="D384" s="59"/>
      <c r="E384" s="59"/>
      <c r="F384" s="59"/>
      <c r="G384" s="59"/>
      <c r="H384" s="59"/>
      <c r="I384" s="59"/>
      <c r="J384" s="43"/>
      <c r="K384" s="43"/>
      <c r="L384" s="13"/>
      <c r="M384" s="13"/>
      <c r="N384" s="50"/>
      <c r="O384" s="10"/>
      <c r="P384" s="10"/>
      <c r="Q384" s="14"/>
      <c r="R384" s="15"/>
      <c r="S384" s="15"/>
      <c r="T384" s="16"/>
      <c r="U384" s="16"/>
      <c r="V384" s="62"/>
      <c r="W384" s="65"/>
      <c r="X384" s="69"/>
      <c r="Y384" s="99"/>
      <c r="Z384" s="30" t="str">
        <f>IF(TRIM(M384)="","",IF(AND(Q384="SI", G382="CUARTO NIVEL PHD"),1.5,IF(AND(Q384="SI",G382="CUARTO NIVEL MAESTRIA"),1,0)))</f>
        <v/>
      </c>
    </row>
    <row r="385" spans="1:26" s="8" customFormat="1" ht="27.95" customHeight="1" x14ac:dyDescent="0.25">
      <c r="A385" s="56"/>
      <c r="B385" s="59"/>
      <c r="C385" s="59"/>
      <c r="D385" s="59"/>
      <c r="E385" s="59"/>
      <c r="F385" s="59"/>
      <c r="G385" s="59"/>
      <c r="H385" s="59"/>
      <c r="I385" s="59"/>
      <c r="J385" s="44"/>
      <c r="K385" s="43"/>
      <c r="L385" s="13"/>
      <c r="M385" s="13"/>
      <c r="N385" s="50"/>
      <c r="O385" s="10" t="str">
        <f>IF(TRIM(N385)="","",LOOKUP(N385,Datos!$L$8:$L$33,Datos!$J$8:$J$33))</f>
        <v/>
      </c>
      <c r="P385" s="10" t="str">
        <f>IF(TRIM(N385)="","",LOOKUP(N385, Datos!$L$8:$L$33,Datos!$K$8:$K$33))</f>
        <v/>
      </c>
      <c r="Q385" s="14"/>
      <c r="R385" s="15"/>
      <c r="S385" s="15"/>
      <c r="T385" s="16"/>
      <c r="U385" s="16"/>
      <c r="V385" s="62"/>
      <c r="W385" s="65"/>
      <c r="X385" s="69"/>
      <c r="Y385" s="99"/>
      <c r="Z385" s="30" t="str">
        <f>IF(TRIM(M385)="","",IF(AND(Q385="SI", G382="CUARTO NIVEL PHD"),1.5,IF(AND(Q385="SI",G382="CUARTO NIVEL MAESTRIA"),1,0)))</f>
        <v/>
      </c>
    </row>
    <row r="386" spans="1:26" s="8" customFormat="1" ht="27.95" customHeight="1" thickBot="1" x14ac:dyDescent="0.3">
      <c r="A386" s="57"/>
      <c r="B386" s="60"/>
      <c r="C386" s="60"/>
      <c r="D386" s="60"/>
      <c r="E386" s="60"/>
      <c r="F386" s="60"/>
      <c r="G386" s="60"/>
      <c r="H386" s="60"/>
      <c r="I386" s="60"/>
      <c r="J386" s="54"/>
      <c r="K386" s="54"/>
      <c r="L386" s="17"/>
      <c r="M386" s="17"/>
      <c r="N386" s="51"/>
      <c r="O386" s="18" t="str">
        <f>IF(TRIM(N386)="","",LOOKUP(N386,Datos!$L$8:$L$33,Datos!$J$8:$J$33))</f>
        <v/>
      </c>
      <c r="P386" s="18" t="str">
        <f>IF(TRIM(N386)="","",LOOKUP(N386, Datos!$L$8:$L$33,Datos!$K$8:$K$33))</f>
        <v/>
      </c>
      <c r="Q386" s="19"/>
      <c r="R386" s="20"/>
      <c r="S386" s="20"/>
      <c r="T386" s="18"/>
      <c r="U386" s="18"/>
      <c r="V386" s="63"/>
      <c r="W386" s="66"/>
      <c r="X386" s="70"/>
      <c r="Y386" s="100"/>
      <c r="Z386" s="31" t="str">
        <f>IF(TRIM(M386)="","",IF(AND(Q386="SI", G382="CUARTO NIVEL PHD"),1.5,IF(AND(Q386="SI",G382="CUARTO NIVEL MAESTRIA"),1,0)))</f>
        <v/>
      </c>
    </row>
    <row r="387" spans="1:26" s="8" customFormat="1" ht="27.95" customHeight="1" x14ac:dyDescent="0.25">
      <c r="A387" s="55" t="s">
        <v>172</v>
      </c>
      <c r="B387" s="58"/>
      <c r="C387" s="58"/>
      <c r="D387" s="58"/>
      <c r="E387" s="58"/>
      <c r="F387" s="58"/>
      <c r="G387" s="58"/>
      <c r="H387" s="58"/>
      <c r="I387" s="58"/>
      <c r="J387" s="42"/>
      <c r="K387" s="42"/>
      <c r="L387" s="3"/>
      <c r="M387" s="3"/>
      <c r="N387" s="48"/>
      <c r="O387" s="4"/>
      <c r="P387" s="4"/>
      <c r="Q387" s="5"/>
      <c r="R387" s="6"/>
      <c r="S387" s="6"/>
      <c r="T387" s="7"/>
      <c r="U387" s="7"/>
      <c r="V387" s="61">
        <f>SUM(U387:U391)</f>
        <v>0</v>
      </c>
      <c r="W387" s="64"/>
      <c r="X387" s="67"/>
      <c r="Y387" s="98" t="e">
        <f>IF((SUMIF(Z387:Z391,"0",U387:U391)/SUM(U387:U391) &gt;0.5),"NO","SI")</f>
        <v>#DIV/0!</v>
      </c>
      <c r="Z387" s="29" t="str">
        <f>IF(TRIM(M387)="","",IF(AND(Q387="SI", G387="CUARTO NIVEL PHD"),1.5,IF(AND(Q387="SI",G387="CUARTO NIVEL MAESTRIA"),1,0)))</f>
        <v/>
      </c>
    </row>
    <row r="388" spans="1:26" s="8" customFormat="1" ht="27.95" customHeight="1" x14ac:dyDescent="0.25">
      <c r="A388" s="56"/>
      <c r="B388" s="59"/>
      <c r="C388" s="59"/>
      <c r="D388" s="59"/>
      <c r="E388" s="59"/>
      <c r="F388" s="59"/>
      <c r="G388" s="59"/>
      <c r="H388" s="59"/>
      <c r="I388" s="59"/>
      <c r="J388" s="43"/>
      <c r="K388" s="43"/>
      <c r="L388" s="9"/>
      <c r="M388" s="9"/>
      <c r="N388" s="49"/>
      <c r="O388" s="10"/>
      <c r="P388" s="10"/>
      <c r="Q388" s="11"/>
      <c r="R388" s="12"/>
      <c r="S388" s="12"/>
      <c r="T388" s="10"/>
      <c r="U388" s="10"/>
      <c r="V388" s="62"/>
      <c r="W388" s="65"/>
      <c r="X388" s="68"/>
      <c r="Y388" s="99"/>
      <c r="Z388" s="30" t="str">
        <f>IF(TRIM(M388)="","",IF(AND(Q388="SI", G387="CUARTO NIVEL PHD"),1.5,IF(AND(Q388="SI",G387="CUARTO NIVEL MAESTRIA"),1,0)))</f>
        <v/>
      </c>
    </row>
    <row r="389" spans="1:26" s="8" customFormat="1" ht="27.95" customHeight="1" x14ac:dyDescent="0.25">
      <c r="A389" s="56"/>
      <c r="B389" s="59"/>
      <c r="C389" s="59"/>
      <c r="D389" s="59"/>
      <c r="E389" s="59"/>
      <c r="F389" s="59"/>
      <c r="G389" s="59"/>
      <c r="H389" s="59"/>
      <c r="I389" s="59"/>
      <c r="J389" s="43"/>
      <c r="K389" s="43"/>
      <c r="L389" s="13"/>
      <c r="M389" s="13"/>
      <c r="N389" s="50"/>
      <c r="O389" s="10"/>
      <c r="P389" s="10"/>
      <c r="Q389" s="14"/>
      <c r="R389" s="15"/>
      <c r="S389" s="15"/>
      <c r="T389" s="16"/>
      <c r="U389" s="16"/>
      <c r="V389" s="62"/>
      <c r="W389" s="65"/>
      <c r="X389" s="69"/>
      <c r="Y389" s="99"/>
      <c r="Z389" s="30" t="str">
        <f>IF(TRIM(M389)="","",IF(AND(Q389="SI", G387="CUARTO NIVEL PHD"),1.5,IF(AND(Q389="SI",G387="CUARTO NIVEL MAESTRIA"),1,0)))</f>
        <v/>
      </c>
    </row>
    <row r="390" spans="1:26" s="8" customFormat="1" ht="27.95" customHeight="1" x14ac:dyDescent="0.25">
      <c r="A390" s="56"/>
      <c r="B390" s="59"/>
      <c r="C390" s="59"/>
      <c r="D390" s="59"/>
      <c r="E390" s="59"/>
      <c r="F390" s="59"/>
      <c r="G390" s="59"/>
      <c r="H390" s="59"/>
      <c r="I390" s="59"/>
      <c r="J390" s="44"/>
      <c r="K390" s="43"/>
      <c r="L390" s="13"/>
      <c r="M390" s="13"/>
      <c r="N390" s="50"/>
      <c r="O390" s="10" t="str">
        <f>IF(TRIM(N390)="","",LOOKUP(N390,Datos!$L$8:$L$33,Datos!$J$8:$J$33))</f>
        <v/>
      </c>
      <c r="P390" s="10" t="str">
        <f>IF(TRIM(N390)="","",LOOKUP(N390, Datos!$L$8:$L$33,Datos!$K$8:$K$33))</f>
        <v/>
      </c>
      <c r="Q390" s="14"/>
      <c r="R390" s="15"/>
      <c r="S390" s="15"/>
      <c r="T390" s="16"/>
      <c r="U390" s="16"/>
      <c r="V390" s="62"/>
      <c r="W390" s="65"/>
      <c r="X390" s="69"/>
      <c r="Y390" s="99"/>
      <c r="Z390" s="30" t="str">
        <f>IF(TRIM(M390)="","",IF(AND(Q390="SI", G387="CUARTO NIVEL PHD"),1.5,IF(AND(Q390="SI",G387="CUARTO NIVEL MAESTRIA"),1,0)))</f>
        <v/>
      </c>
    </row>
    <row r="391" spans="1:26" s="8" customFormat="1" ht="27.95" customHeight="1" thickBot="1" x14ac:dyDescent="0.3">
      <c r="A391" s="57"/>
      <c r="B391" s="60"/>
      <c r="C391" s="60"/>
      <c r="D391" s="60"/>
      <c r="E391" s="60"/>
      <c r="F391" s="60"/>
      <c r="G391" s="60"/>
      <c r="H391" s="60"/>
      <c r="I391" s="60"/>
      <c r="J391" s="54"/>
      <c r="K391" s="54"/>
      <c r="L391" s="17"/>
      <c r="M391" s="17"/>
      <c r="N391" s="51"/>
      <c r="O391" s="18" t="str">
        <f>IF(TRIM(N391)="","",LOOKUP(N391,Datos!$L$8:$L$33,Datos!$J$8:$J$33))</f>
        <v/>
      </c>
      <c r="P391" s="18" t="str">
        <f>IF(TRIM(N391)="","",LOOKUP(N391, Datos!$L$8:$L$33,Datos!$K$8:$K$33))</f>
        <v/>
      </c>
      <c r="Q391" s="19"/>
      <c r="R391" s="20"/>
      <c r="S391" s="20"/>
      <c r="T391" s="18"/>
      <c r="U391" s="18"/>
      <c r="V391" s="63"/>
      <c r="W391" s="66"/>
      <c r="X391" s="70"/>
      <c r="Y391" s="100"/>
      <c r="Z391" s="31" t="str">
        <f>IF(TRIM(M391)="","",IF(AND(Q391="SI", G387="CUARTO NIVEL PHD"),1.5,IF(AND(Q391="SI",G387="CUARTO NIVEL MAESTRIA"),1,0)))</f>
        <v/>
      </c>
    </row>
    <row r="392" spans="1:26" s="8" customFormat="1" ht="27.95" customHeight="1" x14ac:dyDescent="0.25">
      <c r="A392" s="55" t="s">
        <v>173</v>
      </c>
      <c r="B392" s="58"/>
      <c r="C392" s="58"/>
      <c r="D392" s="58"/>
      <c r="E392" s="58"/>
      <c r="F392" s="58"/>
      <c r="G392" s="58"/>
      <c r="H392" s="58"/>
      <c r="I392" s="58"/>
      <c r="J392" s="42"/>
      <c r="K392" s="42"/>
      <c r="L392" s="3"/>
      <c r="M392" s="3"/>
      <c r="N392" s="48"/>
      <c r="O392" s="4"/>
      <c r="P392" s="4"/>
      <c r="Q392" s="5"/>
      <c r="R392" s="6"/>
      <c r="S392" s="6"/>
      <c r="T392" s="7"/>
      <c r="U392" s="7"/>
      <c r="V392" s="61">
        <f>SUM(U392:U396)</f>
        <v>0</v>
      </c>
      <c r="W392" s="64"/>
      <c r="X392" s="67"/>
      <c r="Y392" s="98" t="e">
        <f>IF((SUMIF(Z392:Z396,"0",U392:U396)/SUM(U392:U396) &gt;0.5),"NO","SI")</f>
        <v>#DIV/0!</v>
      </c>
      <c r="Z392" s="29" t="str">
        <f>IF(TRIM(M392)="","",IF(AND(Q392="SI", G392="CUARTO NIVEL PHD"),1.5,IF(AND(Q392="SI",G392="CUARTO NIVEL MAESTRIA"),1,0)))</f>
        <v/>
      </c>
    </row>
    <row r="393" spans="1:26" s="8" customFormat="1" ht="27.95" customHeight="1" x14ac:dyDescent="0.25">
      <c r="A393" s="56"/>
      <c r="B393" s="59"/>
      <c r="C393" s="59"/>
      <c r="D393" s="59"/>
      <c r="E393" s="59"/>
      <c r="F393" s="59"/>
      <c r="G393" s="59"/>
      <c r="H393" s="59"/>
      <c r="I393" s="59"/>
      <c r="J393" s="43"/>
      <c r="K393" s="43"/>
      <c r="L393" s="9"/>
      <c r="M393" s="9"/>
      <c r="N393" s="49"/>
      <c r="O393" s="10"/>
      <c r="P393" s="10"/>
      <c r="Q393" s="11"/>
      <c r="R393" s="12"/>
      <c r="S393" s="12"/>
      <c r="T393" s="10"/>
      <c r="U393" s="10"/>
      <c r="V393" s="62"/>
      <c r="W393" s="65"/>
      <c r="X393" s="68"/>
      <c r="Y393" s="99"/>
      <c r="Z393" s="30" t="str">
        <f>IF(TRIM(M393)="","",IF(AND(Q393="SI", G392="CUARTO NIVEL PHD"),1.5,IF(AND(Q393="SI",G392="CUARTO NIVEL MAESTRIA"),1,0)))</f>
        <v/>
      </c>
    </row>
    <row r="394" spans="1:26" s="8" customFormat="1" ht="27.95" customHeight="1" x14ac:dyDescent="0.25">
      <c r="A394" s="56"/>
      <c r="B394" s="59"/>
      <c r="C394" s="59"/>
      <c r="D394" s="59"/>
      <c r="E394" s="59"/>
      <c r="F394" s="59"/>
      <c r="G394" s="59"/>
      <c r="H394" s="59"/>
      <c r="I394" s="59"/>
      <c r="J394" s="43"/>
      <c r="K394" s="43"/>
      <c r="L394" s="13"/>
      <c r="M394" s="13"/>
      <c r="N394" s="50"/>
      <c r="O394" s="10"/>
      <c r="P394" s="10"/>
      <c r="Q394" s="14"/>
      <c r="R394" s="15"/>
      <c r="S394" s="15"/>
      <c r="T394" s="16"/>
      <c r="U394" s="16"/>
      <c r="V394" s="62"/>
      <c r="W394" s="65"/>
      <c r="X394" s="69"/>
      <c r="Y394" s="99"/>
      <c r="Z394" s="30" t="str">
        <f>IF(TRIM(M394)="","",IF(AND(Q394="SI", G392="CUARTO NIVEL PHD"),1.5,IF(AND(Q394="SI",G392="CUARTO NIVEL MAESTRIA"),1,0)))</f>
        <v/>
      </c>
    </row>
    <row r="395" spans="1:26" s="8" customFormat="1" ht="27.95" customHeight="1" x14ac:dyDescent="0.25">
      <c r="A395" s="56"/>
      <c r="B395" s="59"/>
      <c r="C395" s="59"/>
      <c r="D395" s="59"/>
      <c r="E395" s="59"/>
      <c r="F395" s="59"/>
      <c r="G395" s="59"/>
      <c r="H395" s="59"/>
      <c r="I395" s="59"/>
      <c r="J395" s="44"/>
      <c r="K395" s="43"/>
      <c r="L395" s="13"/>
      <c r="M395" s="13"/>
      <c r="N395" s="50"/>
      <c r="O395" s="10" t="str">
        <f>IF(TRIM(N395)="","",LOOKUP(N395,Datos!$L$8:$L$33,Datos!$J$8:$J$33))</f>
        <v/>
      </c>
      <c r="P395" s="10" t="str">
        <f>IF(TRIM(N395)="","",LOOKUP(N395, Datos!$L$8:$L$33,Datos!$K$8:$K$33))</f>
        <v/>
      </c>
      <c r="Q395" s="14"/>
      <c r="R395" s="15"/>
      <c r="S395" s="15"/>
      <c r="T395" s="16"/>
      <c r="U395" s="16"/>
      <c r="V395" s="62"/>
      <c r="W395" s="65"/>
      <c r="X395" s="69"/>
      <c r="Y395" s="99"/>
      <c r="Z395" s="30" t="str">
        <f>IF(TRIM(M395)="","",IF(AND(Q395="SI", G392="CUARTO NIVEL PHD"),1.5,IF(AND(Q395="SI",G392="CUARTO NIVEL MAESTRIA"),1,0)))</f>
        <v/>
      </c>
    </row>
    <row r="396" spans="1:26" s="8" customFormat="1" ht="27.95" customHeight="1" thickBot="1" x14ac:dyDescent="0.3">
      <c r="A396" s="57"/>
      <c r="B396" s="60"/>
      <c r="C396" s="60"/>
      <c r="D396" s="60"/>
      <c r="E396" s="60"/>
      <c r="F396" s="60"/>
      <c r="G396" s="60"/>
      <c r="H396" s="60"/>
      <c r="I396" s="60"/>
      <c r="J396" s="54"/>
      <c r="K396" s="54"/>
      <c r="L396" s="17"/>
      <c r="M396" s="17"/>
      <c r="N396" s="51"/>
      <c r="O396" s="18" t="str">
        <f>IF(TRIM(N396)="","",LOOKUP(N396,Datos!$L$8:$L$33,Datos!$J$8:$J$33))</f>
        <v/>
      </c>
      <c r="P396" s="18" t="str">
        <f>IF(TRIM(N396)="","",LOOKUP(N396, Datos!$L$8:$L$33,Datos!$K$8:$K$33))</f>
        <v/>
      </c>
      <c r="Q396" s="19"/>
      <c r="R396" s="20"/>
      <c r="S396" s="20"/>
      <c r="T396" s="18"/>
      <c r="U396" s="18"/>
      <c r="V396" s="63"/>
      <c r="W396" s="66"/>
      <c r="X396" s="70"/>
      <c r="Y396" s="100"/>
      <c r="Z396" s="31" t="str">
        <f>IF(TRIM(M396)="","",IF(AND(Q396="SI", G392="CUARTO NIVEL PHD"),1.5,IF(AND(Q396="SI",G392="CUARTO NIVEL MAESTRIA"),1,0)))</f>
        <v/>
      </c>
    </row>
    <row r="397" spans="1:26" s="8" customFormat="1" ht="27.95" customHeight="1" x14ac:dyDescent="0.25">
      <c r="A397" s="55" t="s">
        <v>174</v>
      </c>
      <c r="B397" s="58"/>
      <c r="C397" s="58"/>
      <c r="D397" s="58"/>
      <c r="E397" s="58"/>
      <c r="F397" s="58"/>
      <c r="G397" s="58"/>
      <c r="H397" s="58"/>
      <c r="I397" s="58"/>
      <c r="J397" s="42"/>
      <c r="K397" s="42"/>
      <c r="L397" s="3"/>
      <c r="M397" s="3"/>
      <c r="N397" s="48"/>
      <c r="O397" s="4"/>
      <c r="P397" s="4"/>
      <c r="Q397" s="5"/>
      <c r="R397" s="6"/>
      <c r="S397" s="6"/>
      <c r="T397" s="7"/>
      <c r="U397" s="7"/>
      <c r="V397" s="61">
        <f>SUM(U397:U401)</f>
        <v>0</v>
      </c>
      <c r="W397" s="64"/>
      <c r="X397" s="67"/>
      <c r="Y397" s="98" t="e">
        <f>IF((SUMIF(Z397:Z401,"0",U397:U401)/SUM(U397:U401) &gt;0.5),"NO","SI")</f>
        <v>#DIV/0!</v>
      </c>
      <c r="Z397" s="29" t="str">
        <f>IF(TRIM(M397)="","",IF(AND(Q397="SI", G397="CUARTO NIVEL PHD"),1.5,IF(AND(Q397="SI",G397="CUARTO NIVEL MAESTRIA"),1,0)))</f>
        <v/>
      </c>
    </row>
    <row r="398" spans="1:26" s="8" customFormat="1" ht="27.95" customHeight="1" x14ac:dyDescent="0.25">
      <c r="A398" s="56"/>
      <c r="B398" s="59"/>
      <c r="C398" s="59"/>
      <c r="D398" s="59"/>
      <c r="E398" s="59"/>
      <c r="F398" s="59"/>
      <c r="G398" s="59"/>
      <c r="H398" s="59"/>
      <c r="I398" s="59"/>
      <c r="J398" s="43"/>
      <c r="K398" s="43"/>
      <c r="L398" s="9"/>
      <c r="M398" s="9"/>
      <c r="N398" s="49"/>
      <c r="O398" s="10"/>
      <c r="P398" s="10"/>
      <c r="Q398" s="11"/>
      <c r="R398" s="12"/>
      <c r="S398" s="12"/>
      <c r="T398" s="10"/>
      <c r="U398" s="10"/>
      <c r="V398" s="62"/>
      <c r="W398" s="65"/>
      <c r="X398" s="68"/>
      <c r="Y398" s="99"/>
      <c r="Z398" s="30" t="str">
        <f>IF(TRIM(M398)="","",IF(AND(Q398="SI", G397="CUARTO NIVEL PHD"),1.5,IF(AND(Q398="SI",G397="CUARTO NIVEL MAESTRIA"),1,0)))</f>
        <v/>
      </c>
    </row>
    <row r="399" spans="1:26" s="8" customFormat="1" ht="27.95" customHeight="1" x14ac:dyDescent="0.25">
      <c r="A399" s="56"/>
      <c r="B399" s="59"/>
      <c r="C399" s="59"/>
      <c r="D399" s="59"/>
      <c r="E399" s="59"/>
      <c r="F399" s="59"/>
      <c r="G399" s="59"/>
      <c r="H399" s="59"/>
      <c r="I399" s="59"/>
      <c r="J399" s="43"/>
      <c r="K399" s="43"/>
      <c r="L399" s="13"/>
      <c r="M399" s="13"/>
      <c r="N399" s="50"/>
      <c r="O399" s="10"/>
      <c r="P399" s="10"/>
      <c r="Q399" s="14"/>
      <c r="R399" s="15"/>
      <c r="S399" s="15"/>
      <c r="T399" s="16"/>
      <c r="U399" s="16"/>
      <c r="V399" s="62"/>
      <c r="W399" s="65"/>
      <c r="X399" s="69"/>
      <c r="Y399" s="99"/>
      <c r="Z399" s="30" t="str">
        <f>IF(TRIM(M399)="","",IF(AND(Q399="SI", G397="CUARTO NIVEL PHD"),1.5,IF(AND(Q399="SI",G397="CUARTO NIVEL MAESTRIA"),1,0)))</f>
        <v/>
      </c>
    </row>
    <row r="400" spans="1:26" s="8" customFormat="1" ht="27.95" customHeight="1" x14ac:dyDescent="0.25">
      <c r="A400" s="56"/>
      <c r="B400" s="59"/>
      <c r="C400" s="59"/>
      <c r="D400" s="59"/>
      <c r="E400" s="59"/>
      <c r="F400" s="59"/>
      <c r="G400" s="59"/>
      <c r="H400" s="59"/>
      <c r="I400" s="59"/>
      <c r="J400" s="44"/>
      <c r="K400" s="43"/>
      <c r="L400" s="13"/>
      <c r="M400" s="13"/>
      <c r="N400" s="50"/>
      <c r="O400" s="10" t="str">
        <f>IF(TRIM(N400)="","",LOOKUP(N400,Datos!$L$8:$L$33,Datos!$J$8:$J$33))</f>
        <v/>
      </c>
      <c r="P400" s="10" t="str">
        <f>IF(TRIM(N400)="","",LOOKUP(N400, Datos!$L$8:$L$33,Datos!$K$8:$K$33))</f>
        <v/>
      </c>
      <c r="Q400" s="14"/>
      <c r="R400" s="15"/>
      <c r="S400" s="15"/>
      <c r="T400" s="16"/>
      <c r="U400" s="16"/>
      <c r="V400" s="62"/>
      <c r="W400" s="65"/>
      <c r="X400" s="69"/>
      <c r="Y400" s="99"/>
      <c r="Z400" s="30" t="str">
        <f>IF(TRIM(M400)="","",IF(AND(Q400="SI", G397="CUARTO NIVEL PHD"),1.5,IF(AND(Q400="SI",G397="CUARTO NIVEL MAESTRIA"),1,0)))</f>
        <v/>
      </c>
    </row>
    <row r="401" spans="1:26" s="8" customFormat="1" ht="27.95" customHeight="1" thickBot="1" x14ac:dyDescent="0.3">
      <c r="A401" s="57"/>
      <c r="B401" s="60"/>
      <c r="C401" s="60"/>
      <c r="D401" s="60"/>
      <c r="E401" s="60"/>
      <c r="F401" s="60"/>
      <c r="G401" s="60"/>
      <c r="H401" s="60"/>
      <c r="I401" s="60"/>
      <c r="J401" s="54"/>
      <c r="K401" s="54"/>
      <c r="L401" s="17"/>
      <c r="M401" s="17"/>
      <c r="N401" s="51"/>
      <c r="O401" s="18" t="str">
        <f>IF(TRIM(N401)="","",LOOKUP(N401,Datos!$L$8:$L$33,Datos!$J$8:$J$33))</f>
        <v/>
      </c>
      <c r="P401" s="18" t="str">
        <f>IF(TRIM(N401)="","",LOOKUP(N401, Datos!$L$8:$L$33,Datos!$K$8:$K$33))</f>
        <v/>
      </c>
      <c r="Q401" s="19"/>
      <c r="R401" s="20"/>
      <c r="S401" s="20"/>
      <c r="T401" s="18"/>
      <c r="U401" s="18"/>
      <c r="V401" s="63"/>
      <c r="W401" s="66"/>
      <c r="X401" s="70"/>
      <c r="Y401" s="100"/>
      <c r="Z401" s="31" t="str">
        <f>IF(TRIM(M401)="","",IF(AND(Q401="SI", G397="CUARTO NIVEL PHD"),1.5,IF(AND(Q401="SI",G397="CUARTO NIVEL MAESTRIA"),1,0)))</f>
        <v/>
      </c>
    </row>
    <row r="402" spans="1:26" s="8" customFormat="1" ht="27.95" customHeight="1" x14ac:dyDescent="0.25">
      <c r="A402" s="55" t="s">
        <v>175</v>
      </c>
      <c r="B402" s="58"/>
      <c r="C402" s="58"/>
      <c r="D402" s="58"/>
      <c r="E402" s="58"/>
      <c r="F402" s="58"/>
      <c r="G402" s="58"/>
      <c r="H402" s="58"/>
      <c r="I402" s="58"/>
      <c r="J402" s="42"/>
      <c r="K402" s="42"/>
      <c r="L402" s="3"/>
      <c r="M402" s="3"/>
      <c r="N402" s="48"/>
      <c r="O402" s="4"/>
      <c r="P402" s="4"/>
      <c r="Q402" s="5"/>
      <c r="R402" s="6"/>
      <c r="S402" s="6"/>
      <c r="T402" s="7"/>
      <c r="U402" s="7"/>
      <c r="V402" s="61">
        <f>SUM(U402:U406)</f>
        <v>0</v>
      </c>
      <c r="W402" s="64"/>
      <c r="X402" s="67"/>
      <c r="Y402" s="98" t="e">
        <f>IF((SUMIF(Z402:Z406,"0",U402:U406)/SUM(U402:U406) &gt;0.5),"NO","SI")</f>
        <v>#DIV/0!</v>
      </c>
      <c r="Z402" s="29" t="str">
        <f>IF(TRIM(M402)="","",IF(AND(Q402="SI", G402="CUARTO NIVEL PHD"),1.5,IF(AND(Q402="SI",G402="CUARTO NIVEL MAESTRIA"),1,0)))</f>
        <v/>
      </c>
    </row>
    <row r="403" spans="1:26" s="8" customFormat="1" ht="27.95" customHeight="1" x14ac:dyDescent="0.25">
      <c r="A403" s="56"/>
      <c r="B403" s="59"/>
      <c r="C403" s="59"/>
      <c r="D403" s="59"/>
      <c r="E403" s="59"/>
      <c r="F403" s="59"/>
      <c r="G403" s="59"/>
      <c r="H403" s="59"/>
      <c r="I403" s="59"/>
      <c r="J403" s="43"/>
      <c r="K403" s="43"/>
      <c r="L403" s="9"/>
      <c r="M403" s="9"/>
      <c r="N403" s="49"/>
      <c r="O403" s="10"/>
      <c r="P403" s="10"/>
      <c r="Q403" s="11"/>
      <c r="R403" s="12"/>
      <c r="S403" s="12"/>
      <c r="T403" s="10"/>
      <c r="U403" s="10"/>
      <c r="V403" s="62"/>
      <c r="W403" s="65"/>
      <c r="X403" s="68"/>
      <c r="Y403" s="99"/>
      <c r="Z403" s="30" t="str">
        <f>IF(TRIM(M403)="","",IF(AND(Q403="SI", G402="CUARTO NIVEL PHD"),1.5,IF(AND(Q403="SI",G402="CUARTO NIVEL MAESTRIA"),1,0)))</f>
        <v/>
      </c>
    </row>
    <row r="404" spans="1:26" s="8" customFormat="1" ht="27.95" customHeight="1" x14ac:dyDescent="0.25">
      <c r="A404" s="56"/>
      <c r="B404" s="59"/>
      <c r="C404" s="59"/>
      <c r="D404" s="59"/>
      <c r="E404" s="59"/>
      <c r="F404" s="59"/>
      <c r="G404" s="59"/>
      <c r="H404" s="59"/>
      <c r="I404" s="59"/>
      <c r="J404" s="43"/>
      <c r="K404" s="43"/>
      <c r="L404" s="13"/>
      <c r="M404" s="13"/>
      <c r="N404" s="50"/>
      <c r="O404" s="10"/>
      <c r="P404" s="10"/>
      <c r="Q404" s="14"/>
      <c r="R404" s="15"/>
      <c r="S404" s="15"/>
      <c r="T404" s="16"/>
      <c r="U404" s="16"/>
      <c r="V404" s="62"/>
      <c r="W404" s="65"/>
      <c r="X404" s="69"/>
      <c r="Y404" s="99"/>
      <c r="Z404" s="30" t="str">
        <f>IF(TRIM(M404)="","",IF(AND(Q404="SI", G402="CUARTO NIVEL PHD"),1.5,IF(AND(Q404="SI",G402="CUARTO NIVEL MAESTRIA"),1,0)))</f>
        <v/>
      </c>
    </row>
    <row r="405" spans="1:26" s="8" customFormat="1" ht="27.95" customHeight="1" x14ac:dyDescent="0.25">
      <c r="A405" s="56"/>
      <c r="B405" s="59"/>
      <c r="C405" s="59"/>
      <c r="D405" s="59"/>
      <c r="E405" s="59"/>
      <c r="F405" s="59"/>
      <c r="G405" s="59"/>
      <c r="H405" s="59"/>
      <c r="I405" s="59"/>
      <c r="J405" s="44"/>
      <c r="K405" s="43"/>
      <c r="L405" s="13"/>
      <c r="M405" s="13"/>
      <c r="N405" s="50"/>
      <c r="O405" s="10" t="str">
        <f>IF(TRIM(N405)="","",LOOKUP(N405,Datos!$L$8:$L$33,Datos!$J$8:$J$33))</f>
        <v/>
      </c>
      <c r="P405" s="10" t="str">
        <f>IF(TRIM(N405)="","",LOOKUP(N405, Datos!$L$8:$L$33,Datos!$K$8:$K$33))</f>
        <v/>
      </c>
      <c r="Q405" s="14"/>
      <c r="R405" s="15"/>
      <c r="S405" s="15"/>
      <c r="T405" s="16"/>
      <c r="U405" s="16"/>
      <c r="V405" s="62"/>
      <c r="W405" s="65"/>
      <c r="X405" s="69"/>
      <c r="Y405" s="99"/>
      <c r="Z405" s="30" t="str">
        <f>IF(TRIM(M405)="","",IF(AND(Q405="SI", G402="CUARTO NIVEL PHD"),1.5,IF(AND(Q405="SI",G402="CUARTO NIVEL MAESTRIA"),1,0)))</f>
        <v/>
      </c>
    </row>
    <row r="406" spans="1:26" s="8" customFormat="1" ht="27.95" customHeight="1" thickBot="1" x14ac:dyDescent="0.3">
      <c r="A406" s="57"/>
      <c r="B406" s="60"/>
      <c r="C406" s="60"/>
      <c r="D406" s="60"/>
      <c r="E406" s="60"/>
      <c r="F406" s="60"/>
      <c r="G406" s="60"/>
      <c r="H406" s="60"/>
      <c r="I406" s="60"/>
      <c r="J406" s="54"/>
      <c r="K406" s="54"/>
      <c r="L406" s="17"/>
      <c r="M406" s="17"/>
      <c r="N406" s="51"/>
      <c r="O406" s="18" t="str">
        <f>IF(TRIM(N406)="","",LOOKUP(N406,Datos!$L$8:$L$33,Datos!$J$8:$J$33))</f>
        <v/>
      </c>
      <c r="P406" s="18" t="str">
        <f>IF(TRIM(N406)="","",LOOKUP(N406, Datos!$L$8:$L$33,Datos!$K$8:$K$33))</f>
        <v/>
      </c>
      <c r="Q406" s="19"/>
      <c r="R406" s="20"/>
      <c r="S406" s="20"/>
      <c r="T406" s="18"/>
      <c r="U406" s="18"/>
      <c r="V406" s="63"/>
      <c r="W406" s="66"/>
      <c r="X406" s="70"/>
      <c r="Y406" s="100"/>
      <c r="Z406" s="31" t="str">
        <f>IF(TRIM(M406)="","",IF(AND(Q406="SI", G402="CUARTO NIVEL PHD"),1.5,IF(AND(Q406="SI",G402="CUARTO NIVEL MAESTRIA"),1,0)))</f>
        <v/>
      </c>
    </row>
    <row r="407" spans="1:26" s="8" customFormat="1" ht="27.95" customHeight="1" x14ac:dyDescent="0.25">
      <c r="A407" s="55" t="s">
        <v>176</v>
      </c>
      <c r="B407" s="58"/>
      <c r="C407" s="58"/>
      <c r="D407" s="58"/>
      <c r="E407" s="58"/>
      <c r="F407" s="58"/>
      <c r="G407" s="58"/>
      <c r="H407" s="58"/>
      <c r="I407" s="58"/>
      <c r="J407" s="42"/>
      <c r="K407" s="42"/>
      <c r="L407" s="3"/>
      <c r="M407" s="3"/>
      <c r="N407" s="48"/>
      <c r="O407" s="4"/>
      <c r="P407" s="4"/>
      <c r="Q407" s="5"/>
      <c r="R407" s="6"/>
      <c r="S407" s="6"/>
      <c r="T407" s="7"/>
      <c r="U407" s="7"/>
      <c r="V407" s="61">
        <f>SUM(U407:U411)</f>
        <v>0</v>
      </c>
      <c r="W407" s="64"/>
      <c r="X407" s="67"/>
      <c r="Y407" s="98" t="e">
        <f>IF((SUMIF(Z407:Z411,"0",U407:U411)/SUM(U407:U411) &gt;0.5),"NO","SI")</f>
        <v>#DIV/0!</v>
      </c>
      <c r="Z407" s="29" t="str">
        <f>IF(TRIM(M407)="","",IF(AND(Q407="SI", G407="CUARTO NIVEL PHD"),1.5,IF(AND(Q407="SI",G407="CUARTO NIVEL MAESTRIA"),1,0)))</f>
        <v/>
      </c>
    </row>
    <row r="408" spans="1:26" s="8" customFormat="1" ht="27.95" customHeight="1" x14ac:dyDescent="0.25">
      <c r="A408" s="56"/>
      <c r="B408" s="59"/>
      <c r="C408" s="59"/>
      <c r="D408" s="59"/>
      <c r="E408" s="59"/>
      <c r="F408" s="59"/>
      <c r="G408" s="59"/>
      <c r="H408" s="59"/>
      <c r="I408" s="59"/>
      <c r="J408" s="43"/>
      <c r="K408" s="43"/>
      <c r="L408" s="9"/>
      <c r="M408" s="9"/>
      <c r="N408" s="49"/>
      <c r="O408" s="10"/>
      <c r="P408" s="10"/>
      <c r="Q408" s="11"/>
      <c r="R408" s="12"/>
      <c r="S408" s="12"/>
      <c r="T408" s="10"/>
      <c r="U408" s="10"/>
      <c r="V408" s="62"/>
      <c r="W408" s="65"/>
      <c r="X408" s="68"/>
      <c r="Y408" s="99"/>
      <c r="Z408" s="30" t="str">
        <f>IF(TRIM(M408)="","",IF(AND(Q408="SI", G407="CUARTO NIVEL PHD"),1.5,IF(AND(Q408="SI",G407="CUARTO NIVEL MAESTRIA"),1,0)))</f>
        <v/>
      </c>
    </row>
    <row r="409" spans="1:26" s="8" customFormat="1" ht="27.95" customHeight="1" x14ac:dyDescent="0.25">
      <c r="A409" s="56"/>
      <c r="B409" s="59"/>
      <c r="C409" s="59"/>
      <c r="D409" s="59"/>
      <c r="E409" s="59"/>
      <c r="F409" s="59"/>
      <c r="G409" s="59"/>
      <c r="H409" s="59"/>
      <c r="I409" s="59"/>
      <c r="J409" s="43"/>
      <c r="K409" s="43"/>
      <c r="L409" s="13"/>
      <c r="M409" s="13"/>
      <c r="N409" s="50"/>
      <c r="O409" s="10"/>
      <c r="P409" s="10"/>
      <c r="Q409" s="14"/>
      <c r="R409" s="15"/>
      <c r="S409" s="15"/>
      <c r="T409" s="16"/>
      <c r="U409" s="16"/>
      <c r="V409" s="62"/>
      <c r="W409" s="65"/>
      <c r="X409" s="69"/>
      <c r="Y409" s="99"/>
      <c r="Z409" s="30" t="str">
        <f>IF(TRIM(M409)="","",IF(AND(Q409="SI", G407="CUARTO NIVEL PHD"),1.5,IF(AND(Q409="SI",G407="CUARTO NIVEL MAESTRIA"),1,0)))</f>
        <v/>
      </c>
    </row>
    <row r="410" spans="1:26" s="8" customFormat="1" ht="27.95" customHeight="1" x14ac:dyDescent="0.25">
      <c r="A410" s="56"/>
      <c r="B410" s="59"/>
      <c r="C410" s="59"/>
      <c r="D410" s="59"/>
      <c r="E410" s="59"/>
      <c r="F410" s="59"/>
      <c r="G410" s="59"/>
      <c r="H410" s="59"/>
      <c r="I410" s="59"/>
      <c r="J410" s="44"/>
      <c r="K410" s="43"/>
      <c r="L410" s="13"/>
      <c r="M410" s="13"/>
      <c r="N410" s="50"/>
      <c r="O410" s="10" t="str">
        <f>IF(TRIM(N410)="","",LOOKUP(N410,Datos!$L$8:$L$33,Datos!$J$8:$J$33))</f>
        <v/>
      </c>
      <c r="P410" s="10" t="str">
        <f>IF(TRIM(N410)="","",LOOKUP(N410, Datos!$L$8:$L$33,Datos!$K$8:$K$33))</f>
        <v/>
      </c>
      <c r="Q410" s="14"/>
      <c r="R410" s="15"/>
      <c r="S410" s="15"/>
      <c r="T410" s="16"/>
      <c r="U410" s="16"/>
      <c r="V410" s="62"/>
      <c r="W410" s="65"/>
      <c r="X410" s="69"/>
      <c r="Y410" s="99"/>
      <c r="Z410" s="30" t="str">
        <f>IF(TRIM(M410)="","",IF(AND(Q410="SI", G407="CUARTO NIVEL PHD"),1.5,IF(AND(Q410="SI",G407="CUARTO NIVEL MAESTRIA"),1,0)))</f>
        <v/>
      </c>
    </row>
    <row r="411" spans="1:26" s="8" customFormat="1" ht="27.95" customHeight="1" thickBot="1" x14ac:dyDescent="0.3">
      <c r="A411" s="57"/>
      <c r="B411" s="60"/>
      <c r="C411" s="60"/>
      <c r="D411" s="60"/>
      <c r="E411" s="60"/>
      <c r="F411" s="60"/>
      <c r="G411" s="60"/>
      <c r="H411" s="60"/>
      <c r="I411" s="60"/>
      <c r="J411" s="54"/>
      <c r="K411" s="54"/>
      <c r="L411" s="17"/>
      <c r="M411" s="17"/>
      <c r="N411" s="51"/>
      <c r="O411" s="18" t="str">
        <f>IF(TRIM(N411)="","",LOOKUP(N411,Datos!$L$8:$L$33,Datos!$J$8:$J$33))</f>
        <v/>
      </c>
      <c r="P411" s="18" t="str">
        <f>IF(TRIM(N411)="","",LOOKUP(N411, Datos!$L$8:$L$33,Datos!$K$8:$K$33))</f>
        <v/>
      </c>
      <c r="Q411" s="19"/>
      <c r="R411" s="20"/>
      <c r="S411" s="20"/>
      <c r="T411" s="18"/>
      <c r="U411" s="18"/>
      <c r="V411" s="63"/>
      <c r="W411" s="66"/>
      <c r="X411" s="70"/>
      <c r="Y411" s="100"/>
      <c r="Z411" s="31" t="str">
        <f>IF(TRIM(M411)="","",IF(AND(Q411="SI", G407="CUARTO NIVEL PHD"),1.5,IF(AND(Q411="SI",G407="CUARTO NIVEL MAESTRIA"),1,0)))</f>
        <v/>
      </c>
    </row>
    <row r="412" spans="1:26" s="8" customFormat="1" ht="27.95" customHeight="1" x14ac:dyDescent="0.25">
      <c r="A412" s="55" t="s">
        <v>177</v>
      </c>
      <c r="B412" s="58"/>
      <c r="C412" s="58"/>
      <c r="D412" s="58"/>
      <c r="E412" s="58"/>
      <c r="F412" s="58"/>
      <c r="G412" s="58"/>
      <c r="H412" s="58"/>
      <c r="I412" s="58"/>
      <c r="J412" s="42"/>
      <c r="K412" s="42"/>
      <c r="L412" s="3"/>
      <c r="M412" s="3"/>
      <c r="N412" s="48"/>
      <c r="O412" s="4"/>
      <c r="P412" s="4"/>
      <c r="Q412" s="5"/>
      <c r="R412" s="6"/>
      <c r="S412" s="6"/>
      <c r="T412" s="7"/>
      <c r="U412" s="7"/>
      <c r="V412" s="61">
        <f>SUM(U412:U416)</f>
        <v>0</v>
      </c>
      <c r="W412" s="64"/>
      <c r="X412" s="67"/>
      <c r="Y412" s="98" t="e">
        <f>IF((SUMIF(Z412:Z416,"0",U412:U416)/SUM(U412:U416) &gt;0.5),"NO","SI")</f>
        <v>#DIV/0!</v>
      </c>
      <c r="Z412" s="29" t="str">
        <f>IF(TRIM(M412)="","",IF(AND(Q412="SI", G412="CUARTO NIVEL PHD"),1.5,IF(AND(Q412="SI",G412="CUARTO NIVEL MAESTRIA"),1,0)))</f>
        <v/>
      </c>
    </row>
    <row r="413" spans="1:26" s="8" customFormat="1" ht="27.95" customHeight="1" x14ac:dyDescent="0.25">
      <c r="A413" s="56"/>
      <c r="B413" s="59"/>
      <c r="C413" s="59"/>
      <c r="D413" s="59"/>
      <c r="E413" s="59"/>
      <c r="F413" s="59"/>
      <c r="G413" s="59"/>
      <c r="H413" s="59"/>
      <c r="I413" s="59"/>
      <c r="J413" s="43"/>
      <c r="K413" s="43"/>
      <c r="L413" s="9"/>
      <c r="M413" s="9"/>
      <c r="N413" s="49"/>
      <c r="O413" s="10"/>
      <c r="P413" s="10"/>
      <c r="Q413" s="11"/>
      <c r="R413" s="12"/>
      <c r="S413" s="12"/>
      <c r="T413" s="10"/>
      <c r="U413" s="10"/>
      <c r="V413" s="62"/>
      <c r="W413" s="65"/>
      <c r="X413" s="68"/>
      <c r="Y413" s="99"/>
      <c r="Z413" s="30" t="str">
        <f>IF(TRIM(M413)="","",IF(AND(Q413="SI", G412="CUARTO NIVEL PHD"),1.5,IF(AND(Q413="SI",G412="CUARTO NIVEL MAESTRIA"),1,0)))</f>
        <v/>
      </c>
    </row>
    <row r="414" spans="1:26" s="8" customFormat="1" ht="27.95" customHeight="1" x14ac:dyDescent="0.25">
      <c r="A414" s="56"/>
      <c r="B414" s="59"/>
      <c r="C414" s="59"/>
      <c r="D414" s="59"/>
      <c r="E414" s="59"/>
      <c r="F414" s="59"/>
      <c r="G414" s="59"/>
      <c r="H414" s="59"/>
      <c r="I414" s="59"/>
      <c r="J414" s="43"/>
      <c r="K414" s="43"/>
      <c r="L414" s="13"/>
      <c r="M414" s="13"/>
      <c r="N414" s="50"/>
      <c r="O414" s="10"/>
      <c r="P414" s="10"/>
      <c r="Q414" s="14"/>
      <c r="R414" s="15"/>
      <c r="S414" s="15"/>
      <c r="T414" s="16"/>
      <c r="U414" s="16"/>
      <c r="V414" s="62"/>
      <c r="W414" s="65"/>
      <c r="X414" s="69"/>
      <c r="Y414" s="99"/>
      <c r="Z414" s="30" t="str">
        <f>IF(TRIM(M414)="","",IF(AND(Q414="SI", G412="CUARTO NIVEL PHD"),1.5,IF(AND(Q414="SI",G412="CUARTO NIVEL MAESTRIA"),1,0)))</f>
        <v/>
      </c>
    </row>
    <row r="415" spans="1:26" s="8" customFormat="1" ht="27.95" customHeight="1" x14ac:dyDescent="0.25">
      <c r="A415" s="56"/>
      <c r="B415" s="59"/>
      <c r="C415" s="59"/>
      <c r="D415" s="59"/>
      <c r="E415" s="59"/>
      <c r="F415" s="59"/>
      <c r="G415" s="59"/>
      <c r="H415" s="59"/>
      <c r="I415" s="59"/>
      <c r="J415" s="44"/>
      <c r="K415" s="43"/>
      <c r="L415" s="13"/>
      <c r="M415" s="13"/>
      <c r="N415" s="50"/>
      <c r="O415" s="10" t="str">
        <f>IF(TRIM(N415)="","",LOOKUP(N415,Datos!$L$8:$L$33,Datos!$J$8:$J$33))</f>
        <v/>
      </c>
      <c r="P415" s="10" t="str">
        <f>IF(TRIM(N415)="","",LOOKUP(N415, Datos!$L$8:$L$33,Datos!$K$8:$K$33))</f>
        <v/>
      </c>
      <c r="Q415" s="14"/>
      <c r="R415" s="15"/>
      <c r="S415" s="15"/>
      <c r="T415" s="16"/>
      <c r="U415" s="16"/>
      <c r="V415" s="62"/>
      <c r="W415" s="65"/>
      <c r="X415" s="69"/>
      <c r="Y415" s="99"/>
      <c r="Z415" s="30" t="str">
        <f>IF(TRIM(M415)="","",IF(AND(Q415="SI", G412="CUARTO NIVEL PHD"),1.5,IF(AND(Q415="SI",G412="CUARTO NIVEL MAESTRIA"),1,0)))</f>
        <v/>
      </c>
    </row>
    <row r="416" spans="1:26" s="8" customFormat="1" ht="27.95" customHeight="1" thickBot="1" x14ac:dyDescent="0.3">
      <c r="A416" s="57"/>
      <c r="B416" s="60"/>
      <c r="C416" s="60"/>
      <c r="D416" s="60"/>
      <c r="E416" s="60"/>
      <c r="F416" s="60"/>
      <c r="G416" s="60"/>
      <c r="H416" s="60"/>
      <c r="I416" s="60"/>
      <c r="J416" s="54"/>
      <c r="K416" s="54"/>
      <c r="L416" s="17"/>
      <c r="M416" s="17"/>
      <c r="N416" s="51"/>
      <c r="O416" s="18" t="str">
        <f>IF(TRIM(N416)="","",LOOKUP(N416,Datos!$L$8:$L$33,Datos!$J$8:$J$33))</f>
        <v/>
      </c>
      <c r="P416" s="18" t="str">
        <f>IF(TRIM(N416)="","",LOOKUP(N416, Datos!$L$8:$L$33,Datos!$K$8:$K$33))</f>
        <v/>
      </c>
      <c r="Q416" s="19"/>
      <c r="R416" s="20"/>
      <c r="S416" s="20"/>
      <c r="T416" s="18"/>
      <c r="U416" s="18"/>
      <c r="V416" s="63"/>
      <c r="W416" s="66"/>
      <c r="X416" s="70"/>
      <c r="Y416" s="100"/>
      <c r="Z416" s="31" t="str">
        <f>IF(TRIM(M416)="","",IF(AND(Q416="SI", G412="CUARTO NIVEL PHD"),1.5,IF(AND(Q416="SI",G412="CUARTO NIVEL MAESTRIA"),1,0)))</f>
        <v/>
      </c>
    </row>
    <row r="417" spans="1:26" s="8" customFormat="1" ht="27.95" customHeight="1" x14ac:dyDescent="0.25">
      <c r="A417" s="55" t="s">
        <v>178</v>
      </c>
      <c r="B417" s="58"/>
      <c r="C417" s="58"/>
      <c r="D417" s="58"/>
      <c r="E417" s="58"/>
      <c r="F417" s="58"/>
      <c r="G417" s="58"/>
      <c r="H417" s="58"/>
      <c r="I417" s="58"/>
      <c r="J417" s="42"/>
      <c r="K417" s="42"/>
      <c r="L417" s="3"/>
      <c r="M417" s="3"/>
      <c r="N417" s="48"/>
      <c r="O417" s="4"/>
      <c r="P417" s="4"/>
      <c r="Q417" s="5"/>
      <c r="R417" s="6"/>
      <c r="S417" s="6"/>
      <c r="T417" s="7"/>
      <c r="U417" s="7"/>
      <c r="V417" s="61">
        <f>SUM(U417:U421)</f>
        <v>0</v>
      </c>
      <c r="W417" s="64"/>
      <c r="X417" s="67"/>
      <c r="Y417" s="98" t="e">
        <f>IF((SUMIF(Z417:Z421,"0",U417:U421)/SUM(U417:U421) &gt;0.5),"NO","SI")</f>
        <v>#DIV/0!</v>
      </c>
      <c r="Z417" s="29" t="str">
        <f>IF(TRIM(M417)="","",IF(AND(Q417="SI", G417="CUARTO NIVEL PHD"),1.5,IF(AND(Q417="SI",G417="CUARTO NIVEL MAESTRIA"),1,0)))</f>
        <v/>
      </c>
    </row>
    <row r="418" spans="1:26" s="8" customFormat="1" ht="27.95" customHeight="1" x14ac:dyDescent="0.25">
      <c r="A418" s="56"/>
      <c r="B418" s="59"/>
      <c r="C418" s="59"/>
      <c r="D418" s="59"/>
      <c r="E418" s="59"/>
      <c r="F418" s="59"/>
      <c r="G418" s="59"/>
      <c r="H418" s="59"/>
      <c r="I418" s="59"/>
      <c r="J418" s="43"/>
      <c r="K418" s="43"/>
      <c r="L418" s="9"/>
      <c r="M418" s="9"/>
      <c r="N418" s="49"/>
      <c r="O418" s="10"/>
      <c r="P418" s="10"/>
      <c r="Q418" s="11"/>
      <c r="R418" s="12"/>
      <c r="S418" s="12"/>
      <c r="T418" s="10"/>
      <c r="U418" s="10"/>
      <c r="V418" s="62"/>
      <c r="W418" s="65"/>
      <c r="X418" s="68"/>
      <c r="Y418" s="99"/>
      <c r="Z418" s="30" t="str">
        <f>IF(TRIM(M418)="","",IF(AND(Q418="SI", G417="CUARTO NIVEL PHD"),1.5,IF(AND(Q418="SI",G417="CUARTO NIVEL MAESTRIA"),1,0)))</f>
        <v/>
      </c>
    </row>
    <row r="419" spans="1:26" s="8" customFormat="1" ht="27.95" customHeight="1" x14ac:dyDescent="0.25">
      <c r="A419" s="56"/>
      <c r="B419" s="59"/>
      <c r="C419" s="59"/>
      <c r="D419" s="59"/>
      <c r="E419" s="59"/>
      <c r="F419" s="59"/>
      <c r="G419" s="59"/>
      <c r="H419" s="59"/>
      <c r="I419" s="59"/>
      <c r="J419" s="43"/>
      <c r="K419" s="43"/>
      <c r="L419" s="13"/>
      <c r="M419" s="13"/>
      <c r="N419" s="50"/>
      <c r="O419" s="10"/>
      <c r="P419" s="10"/>
      <c r="Q419" s="14"/>
      <c r="R419" s="15"/>
      <c r="S419" s="15"/>
      <c r="T419" s="16"/>
      <c r="U419" s="16"/>
      <c r="V419" s="62"/>
      <c r="W419" s="65"/>
      <c r="X419" s="69"/>
      <c r="Y419" s="99"/>
      <c r="Z419" s="30" t="str">
        <f>IF(TRIM(M419)="","",IF(AND(Q419="SI", G417="CUARTO NIVEL PHD"),1.5,IF(AND(Q419="SI",G417="CUARTO NIVEL MAESTRIA"),1,0)))</f>
        <v/>
      </c>
    </row>
    <row r="420" spans="1:26" s="8" customFormat="1" ht="27.95" customHeight="1" x14ac:dyDescent="0.25">
      <c r="A420" s="56"/>
      <c r="B420" s="59"/>
      <c r="C420" s="59"/>
      <c r="D420" s="59"/>
      <c r="E420" s="59"/>
      <c r="F420" s="59"/>
      <c r="G420" s="59"/>
      <c r="H420" s="59"/>
      <c r="I420" s="59"/>
      <c r="J420" s="44"/>
      <c r="K420" s="43"/>
      <c r="L420" s="13"/>
      <c r="M420" s="13"/>
      <c r="N420" s="50"/>
      <c r="O420" s="10" t="str">
        <f>IF(TRIM(N420)="","",LOOKUP(N420,Datos!$L$8:$L$33,Datos!$J$8:$J$33))</f>
        <v/>
      </c>
      <c r="P420" s="10" t="str">
        <f>IF(TRIM(N420)="","",LOOKUP(N420, Datos!$L$8:$L$33,Datos!$K$8:$K$33))</f>
        <v/>
      </c>
      <c r="Q420" s="14"/>
      <c r="R420" s="15"/>
      <c r="S420" s="15"/>
      <c r="T420" s="16"/>
      <c r="U420" s="16"/>
      <c r="V420" s="62"/>
      <c r="W420" s="65"/>
      <c r="X420" s="69"/>
      <c r="Y420" s="99"/>
      <c r="Z420" s="30" t="str">
        <f>IF(TRIM(M420)="","",IF(AND(Q420="SI", G417="CUARTO NIVEL PHD"),1.5,IF(AND(Q420="SI",G417="CUARTO NIVEL MAESTRIA"),1,0)))</f>
        <v/>
      </c>
    </row>
    <row r="421" spans="1:26" s="8" customFormat="1" ht="27.95" customHeight="1" thickBot="1" x14ac:dyDescent="0.3">
      <c r="A421" s="57"/>
      <c r="B421" s="60"/>
      <c r="C421" s="60"/>
      <c r="D421" s="60"/>
      <c r="E421" s="60"/>
      <c r="F421" s="60"/>
      <c r="G421" s="60"/>
      <c r="H421" s="60"/>
      <c r="I421" s="60"/>
      <c r="J421" s="54"/>
      <c r="K421" s="54"/>
      <c r="L421" s="17"/>
      <c r="M421" s="17"/>
      <c r="N421" s="51"/>
      <c r="O421" s="18" t="str">
        <f>IF(TRIM(N421)="","",LOOKUP(N421,Datos!$L$8:$L$33,Datos!$J$8:$J$33))</f>
        <v/>
      </c>
      <c r="P421" s="18" t="str">
        <f>IF(TRIM(N421)="","",LOOKUP(N421, Datos!$L$8:$L$33,Datos!$K$8:$K$33))</f>
        <v/>
      </c>
      <c r="Q421" s="19"/>
      <c r="R421" s="20"/>
      <c r="S421" s="20"/>
      <c r="T421" s="18"/>
      <c r="U421" s="18"/>
      <c r="V421" s="63"/>
      <c r="W421" s="66"/>
      <c r="X421" s="70"/>
      <c r="Y421" s="100"/>
      <c r="Z421" s="31" t="str">
        <f>IF(TRIM(M421)="","",IF(AND(Q421="SI", G417="CUARTO NIVEL PHD"),1.5,IF(AND(Q421="SI",G417="CUARTO NIVEL MAESTRIA"),1,0)))</f>
        <v/>
      </c>
    </row>
    <row r="422" spans="1:26" s="8" customFormat="1" ht="27.95" customHeight="1" x14ac:dyDescent="0.25">
      <c r="A422" s="55" t="s">
        <v>179</v>
      </c>
      <c r="B422" s="58"/>
      <c r="C422" s="58"/>
      <c r="D422" s="58"/>
      <c r="E422" s="58"/>
      <c r="F422" s="58"/>
      <c r="G422" s="58"/>
      <c r="H422" s="58"/>
      <c r="I422" s="58"/>
      <c r="J422" s="42"/>
      <c r="K422" s="42"/>
      <c r="L422" s="3"/>
      <c r="M422" s="3"/>
      <c r="N422" s="48"/>
      <c r="O422" s="4"/>
      <c r="P422" s="4"/>
      <c r="Q422" s="5"/>
      <c r="R422" s="6"/>
      <c r="S422" s="6"/>
      <c r="T422" s="7"/>
      <c r="U422" s="7"/>
      <c r="V422" s="61">
        <f>SUM(U422:U426)</f>
        <v>0</v>
      </c>
      <c r="W422" s="64"/>
      <c r="X422" s="67"/>
      <c r="Y422" s="98" t="e">
        <f>IF((SUMIF(Z422:Z426,"0",U422:U426)/SUM(U422:U426) &gt;0.5),"NO","SI")</f>
        <v>#DIV/0!</v>
      </c>
      <c r="Z422" s="29" t="str">
        <f>IF(TRIM(M422)="","",IF(AND(Q422="SI", G422="CUARTO NIVEL PHD"),1.5,IF(AND(Q422="SI",G422="CUARTO NIVEL MAESTRIA"),1,0)))</f>
        <v/>
      </c>
    </row>
    <row r="423" spans="1:26" s="8" customFormat="1" ht="27.95" customHeight="1" x14ac:dyDescent="0.25">
      <c r="A423" s="56"/>
      <c r="B423" s="59"/>
      <c r="C423" s="59"/>
      <c r="D423" s="59"/>
      <c r="E423" s="59"/>
      <c r="F423" s="59"/>
      <c r="G423" s="59"/>
      <c r="H423" s="59"/>
      <c r="I423" s="59"/>
      <c r="J423" s="43"/>
      <c r="K423" s="43"/>
      <c r="L423" s="9"/>
      <c r="M423" s="9"/>
      <c r="N423" s="49"/>
      <c r="O423" s="10"/>
      <c r="P423" s="10"/>
      <c r="Q423" s="11"/>
      <c r="R423" s="12"/>
      <c r="S423" s="12"/>
      <c r="T423" s="10"/>
      <c r="U423" s="10"/>
      <c r="V423" s="62"/>
      <c r="W423" s="65"/>
      <c r="X423" s="68"/>
      <c r="Y423" s="99"/>
      <c r="Z423" s="30" t="str">
        <f>IF(TRIM(M423)="","",IF(AND(Q423="SI", G422="CUARTO NIVEL PHD"),1.5,IF(AND(Q423="SI",G422="CUARTO NIVEL MAESTRIA"),1,0)))</f>
        <v/>
      </c>
    </row>
    <row r="424" spans="1:26" s="8" customFormat="1" ht="27.95" customHeight="1" x14ac:dyDescent="0.25">
      <c r="A424" s="56"/>
      <c r="B424" s="59"/>
      <c r="C424" s="59"/>
      <c r="D424" s="59"/>
      <c r="E424" s="59"/>
      <c r="F424" s="59"/>
      <c r="G424" s="59"/>
      <c r="H424" s="59"/>
      <c r="I424" s="59"/>
      <c r="J424" s="43"/>
      <c r="K424" s="43"/>
      <c r="L424" s="13"/>
      <c r="M424" s="13"/>
      <c r="N424" s="50"/>
      <c r="O424" s="10"/>
      <c r="P424" s="10"/>
      <c r="Q424" s="14"/>
      <c r="R424" s="15"/>
      <c r="S424" s="15"/>
      <c r="T424" s="16"/>
      <c r="U424" s="16"/>
      <c r="V424" s="62"/>
      <c r="W424" s="65"/>
      <c r="X424" s="69"/>
      <c r="Y424" s="99"/>
      <c r="Z424" s="30" t="str">
        <f>IF(TRIM(M424)="","",IF(AND(Q424="SI", G422="CUARTO NIVEL PHD"),1.5,IF(AND(Q424="SI",G422="CUARTO NIVEL MAESTRIA"),1,0)))</f>
        <v/>
      </c>
    </row>
    <row r="425" spans="1:26" s="8" customFormat="1" ht="27.95" customHeight="1" x14ac:dyDescent="0.25">
      <c r="A425" s="56"/>
      <c r="B425" s="59"/>
      <c r="C425" s="59"/>
      <c r="D425" s="59"/>
      <c r="E425" s="59"/>
      <c r="F425" s="59"/>
      <c r="G425" s="59"/>
      <c r="H425" s="59"/>
      <c r="I425" s="59"/>
      <c r="J425" s="44"/>
      <c r="K425" s="43"/>
      <c r="L425" s="13"/>
      <c r="M425" s="13"/>
      <c r="N425" s="50"/>
      <c r="O425" s="10" t="str">
        <f>IF(TRIM(N425)="","",LOOKUP(N425,Datos!$L$8:$L$33,Datos!$J$8:$J$33))</f>
        <v/>
      </c>
      <c r="P425" s="10" t="str">
        <f>IF(TRIM(N425)="","",LOOKUP(N425, Datos!$L$8:$L$33,Datos!$K$8:$K$33))</f>
        <v/>
      </c>
      <c r="Q425" s="14"/>
      <c r="R425" s="15"/>
      <c r="S425" s="15"/>
      <c r="T425" s="16"/>
      <c r="U425" s="16"/>
      <c r="V425" s="62"/>
      <c r="W425" s="65"/>
      <c r="X425" s="69"/>
      <c r="Y425" s="99"/>
      <c r="Z425" s="30" t="str">
        <f>IF(TRIM(M425)="","",IF(AND(Q425="SI", G422="CUARTO NIVEL PHD"),1.5,IF(AND(Q425="SI",G422="CUARTO NIVEL MAESTRIA"),1,0)))</f>
        <v/>
      </c>
    </row>
    <row r="426" spans="1:26" s="8" customFormat="1" ht="27.95" customHeight="1" thickBot="1" x14ac:dyDescent="0.3">
      <c r="A426" s="57"/>
      <c r="B426" s="60"/>
      <c r="C426" s="60"/>
      <c r="D426" s="60"/>
      <c r="E426" s="60"/>
      <c r="F426" s="60"/>
      <c r="G426" s="60"/>
      <c r="H426" s="60"/>
      <c r="I426" s="60"/>
      <c r="J426" s="54"/>
      <c r="K426" s="54"/>
      <c r="L426" s="17"/>
      <c r="M426" s="17"/>
      <c r="N426" s="51"/>
      <c r="O426" s="18" t="str">
        <f>IF(TRIM(N426)="","",LOOKUP(N426,Datos!$L$8:$L$33,Datos!$J$8:$J$33))</f>
        <v/>
      </c>
      <c r="P426" s="18" t="str">
        <f>IF(TRIM(N426)="","",LOOKUP(N426, Datos!$L$8:$L$33,Datos!$K$8:$K$33))</f>
        <v/>
      </c>
      <c r="Q426" s="19"/>
      <c r="R426" s="20"/>
      <c r="S426" s="20"/>
      <c r="T426" s="18"/>
      <c r="U426" s="18"/>
      <c r="V426" s="63"/>
      <c r="W426" s="66"/>
      <c r="X426" s="70"/>
      <c r="Y426" s="100"/>
      <c r="Z426" s="31" t="str">
        <f>IF(TRIM(M426)="","",IF(AND(Q426="SI", G422="CUARTO NIVEL PHD"),1.5,IF(AND(Q426="SI",G422="CUARTO NIVEL MAESTRIA"),1,0)))</f>
        <v/>
      </c>
    </row>
    <row r="427" spans="1:26" s="8" customFormat="1" ht="27.95" customHeight="1" x14ac:dyDescent="0.25">
      <c r="A427" s="55" t="s">
        <v>180</v>
      </c>
      <c r="B427" s="58"/>
      <c r="C427" s="58"/>
      <c r="D427" s="58"/>
      <c r="E427" s="58"/>
      <c r="F427" s="58"/>
      <c r="G427" s="58"/>
      <c r="H427" s="58"/>
      <c r="I427" s="58"/>
      <c r="J427" s="42"/>
      <c r="K427" s="42"/>
      <c r="L427" s="3"/>
      <c r="M427" s="3"/>
      <c r="N427" s="48"/>
      <c r="O427" s="4"/>
      <c r="P427" s="4"/>
      <c r="Q427" s="5"/>
      <c r="R427" s="6"/>
      <c r="S427" s="6"/>
      <c r="T427" s="7"/>
      <c r="U427" s="7"/>
      <c r="V427" s="61">
        <f>SUM(U427:U431)</f>
        <v>0</v>
      </c>
      <c r="W427" s="64"/>
      <c r="X427" s="67"/>
      <c r="Y427" s="98" t="e">
        <f>IF((SUMIF(Z427:Z431,"0",U427:U431)/SUM(U427:U431) &gt;0.5),"NO","SI")</f>
        <v>#DIV/0!</v>
      </c>
      <c r="Z427" s="29" t="str">
        <f>IF(TRIM(M427)="","",IF(AND(Q427="SI", G427="CUARTO NIVEL PHD"),1.5,IF(AND(Q427="SI",G427="CUARTO NIVEL MAESTRIA"),1,0)))</f>
        <v/>
      </c>
    </row>
    <row r="428" spans="1:26" s="8" customFormat="1" ht="27.95" customHeight="1" x14ac:dyDescent="0.25">
      <c r="A428" s="56"/>
      <c r="B428" s="59"/>
      <c r="C428" s="59"/>
      <c r="D428" s="59"/>
      <c r="E428" s="59"/>
      <c r="F428" s="59"/>
      <c r="G428" s="59"/>
      <c r="H428" s="59"/>
      <c r="I428" s="59"/>
      <c r="J428" s="43"/>
      <c r="K428" s="43"/>
      <c r="L428" s="9"/>
      <c r="M428" s="9"/>
      <c r="N428" s="49"/>
      <c r="O428" s="10"/>
      <c r="P428" s="10"/>
      <c r="Q428" s="11"/>
      <c r="R428" s="12"/>
      <c r="S428" s="12"/>
      <c r="T428" s="10"/>
      <c r="U428" s="10"/>
      <c r="V428" s="62"/>
      <c r="W428" s="65"/>
      <c r="X428" s="68"/>
      <c r="Y428" s="99"/>
      <c r="Z428" s="30" t="str">
        <f>IF(TRIM(M428)="","",IF(AND(Q428="SI", G427="CUARTO NIVEL PHD"),1.5,IF(AND(Q428="SI",G427="CUARTO NIVEL MAESTRIA"),1,0)))</f>
        <v/>
      </c>
    </row>
    <row r="429" spans="1:26" s="8" customFormat="1" ht="27.95" customHeight="1" x14ac:dyDescent="0.25">
      <c r="A429" s="56"/>
      <c r="B429" s="59"/>
      <c r="C429" s="59"/>
      <c r="D429" s="59"/>
      <c r="E429" s="59"/>
      <c r="F429" s="59"/>
      <c r="G429" s="59"/>
      <c r="H429" s="59"/>
      <c r="I429" s="59"/>
      <c r="J429" s="43"/>
      <c r="K429" s="43"/>
      <c r="L429" s="13"/>
      <c r="M429" s="13"/>
      <c r="N429" s="50"/>
      <c r="O429" s="10"/>
      <c r="P429" s="10"/>
      <c r="Q429" s="14"/>
      <c r="R429" s="15"/>
      <c r="S429" s="15"/>
      <c r="T429" s="16"/>
      <c r="U429" s="16"/>
      <c r="V429" s="62"/>
      <c r="W429" s="65"/>
      <c r="X429" s="69"/>
      <c r="Y429" s="99"/>
      <c r="Z429" s="30" t="str">
        <f>IF(TRIM(M429)="","",IF(AND(Q429="SI", G427="CUARTO NIVEL PHD"),1.5,IF(AND(Q429="SI",G427="CUARTO NIVEL MAESTRIA"),1,0)))</f>
        <v/>
      </c>
    </row>
    <row r="430" spans="1:26" s="8" customFormat="1" ht="27.95" customHeight="1" x14ac:dyDescent="0.25">
      <c r="A430" s="56"/>
      <c r="B430" s="59"/>
      <c r="C430" s="59"/>
      <c r="D430" s="59"/>
      <c r="E430" s="59"/>
      <c r="F430" s="59"/>
      <c r="G430" s="59"/>
      <c r="H430" s="59"/>
      <c r="I430" s="59"/>
      <c r="J430" s="44"/>
      <c r="K430" s="43"/>
      <c r="L430" s="13"/>
      <c r="M430" s="13"/>
      <c r="N430" s="50"/>
      <c r="O430" s="10" t="str">
        <f>IF(TRIM(N430)="","",LOOKUP(N430,Datos!$L$8:$L$33,Datos!$J$8:$J$33))</f>
        <v/>
      </c>
      <c r="P430" s="10" t="str">
        <f>IF(TRIM(N430)="","",LOOKUP(N430, Datos!$L$8:$L$33,Datos!$K$8:$K$33))</f>
        <v/>
      </c>
      <c r="Q430" s="14"/>
      <c r="R430" s="15"/>
      <c r="S430" s="15"/>
      <c r="T430" s="16"/>
      <c r="U430" s="16"/>
      <c r="V430" s="62"/>
      <c r="W430" s="65"/>
      <c r="X430" s="69"/>
      <c r="Y430" s="99"/>
      <c r="Z430" s="30" t="str">
        <f>IF(TRIM(M430)="","",IF(AND(Q430="SI", G427="CUARTO NIVEL PHD"),1.5,IF(AND(Q430="SI",G427="CUARTO NIVEL MAESTRIA"),1,0)))</f>
        <v/>
      </c>
    </row>
    <row r="431" spans="1:26" s="8" customFormat="1" ht="27.95" customHeight="1" thickBot="1" x14ac:dyDescent="0.3">
      <c r="A431" s="57"/>
      <c r="B431" s="60"/>
      <c r="C431" s="60"/>
      <c r="D431" s="60"/>
      <c r="E431" s="60"/>
      <c r="F431" s="60"/>
      <c r="G431" s="60"/>
      <c r="H431" s="60"/>
      <c r="I431" s="60"/>
      <c r="J431" s="54"/>
      <c r="K431" s="54"/>
      <c r="L431" s="17"/>
      <c r="M431" s="17"/>
      <c r="N431" s="51"/>
      <c r="O431" s="18" t="str">
        <f>IF(TRIM(N431)="","",LOOKUP(N431,Datos!$L$8:$L$33,Datos!$J$8:$J$33))</f>
        <v/>
      </c>
      <c r="P431" s="18" t="str">
        <f>IF(TRIM(N431)="","",LOOKUP(N431, Datos!$L$8:$L$33,Datos!$K$8:$K$33))</f>
        <v/>
      </c>
      <c r="Q431" s="19"/>
      <c r="R431" s="20"/>
      <c r="S431" s="20"/>
      <c r="T431" s="18"/>
      <c r="U431" s="18"/>
      <c r="V431" s="63"/>
      <c r="W431" s="66"/>
      <c r="X431" s="70"/>
      <c r="Y431" s="100"/>
      <c r="Z431" s="31" t="str">
        <f>IF(TRIM(M431)="","",IF(AND(Q431="SI", G427="CUARTO NIVEL PHD"),1.5,IF(AND(Q431="SI",G427="CUARTO NIVEL MAESTRIA"),1,0)))</f>
        <v/>
      </c>
    </row>
    <row r="432" spans="1:26" s="8" customFormat="1" ht="27.95" customHeight="1" x14ac:dyDescent="0.25">
      <c r="A432" s="55" t="s">
        <v>181</v>
      </c>
      <c r="B432" s="58"/>
      <c r="C432" s="58"/>
      <c r="D432" s="58"/>
      <c r="E432" s="58"/>
      <c r="F432" s="58"/>
      <c r="G432" s="58"/>
      <c r="H432" s="58"/>
      <c r="I432" s="58"/>
      <c r="J432" s="42"/>
      <c r="K432" s="42"/>
      <c r="L432" s="3"/>
      <c r="M432" s="3"/>
      <c r="N432" s="48"/>
      <c r="O432" s="4"/>
      <c r="P432" s="4"/>
      <c r="Q432" s="5"/>
      <c r="R432" s="6"/>
      <c r="S432" s="6"/>
      <c r="T432" s="7"/>
      <c r="U432" s="7"/>
      <c r="V432" s="61">
        <f>SUM(U432:U436)</f>
        <v>0</v>
      </c>
      <c r="W432" s="64"/>
      <c r="X432" s="67"/>
      <c r="Y432" s="98" t="e">
        <f>IF((SUMIF(Z432:Z436,"0",U432:U436)/SUM(U432:U436) &gt;0.5),"NO","SI")</f>
        <v>#DIV/0!</v>
      </c>
      <c r="Z432" s="29" t="str">
        <f>IF(TRIM(M432)="","",IF(AND(Q432="SI", G432="CUARTO NIVEL PHD"),1.5,IF(AND(Q432="SI",G432="CUARTO NIVEL MAESTRIA"),1,0)))</f>
        <v/>
      </c>
    </row>
    <row r="433" spans="1:26" s="8" customFormat="1" ht="27.95" customHeight="1" x14ac:dyDescent="0.25">
      <c r="A433" s="56"/>
      <c r="B433" s="59"/>
      <c r="C433" s="59"/>
      <c r="D433" s="59"/>
      <c r="E433" s="59"/>
      <c r="F433" s="59"/>
      <c r="G433" s="59"/>
      <c r="H433" s="59"/>
      <c r="I433" s="59"/>
      <c r="J433" s="43"/>
      <c r="K433" s="43"/>
      <c r="L433" s="9"/>
      <c r="M433" s="9"/>
      <c r="N433" s="49"/>
      <c r="O433" s="10"/>
      <c r="P433" s="10"/>
      <c r="Q433" s="11"/>
      <c r="R433" s="12"/>
      <c r="S433" s="12"/>
      <c r="T433" s="10"/>
      <c r="U433" s="10"/>
      <c r="V433" s="62"/>
      <c r="W433" s="65"/>
      <c r="X433" s="68"/>
      <c r="Y433" s="99"/>
      <c r="Z433" s="30" t="str">
        <f>IF(TRIM(M433)="","",IF(AND(Q433="SI", G432="CUARTO NIVEL PHD"),1.5,IF(AND(Q433="SI",G432="CUARTO NIVEL MAESTRIA"),1,0)))</f>
        <v/>
      </c>
    </row>
    <row r="434" spans="1:26" s="8" customFormat="1" ht="27.95" customHeight="1" x14ac:dyDescent="0.25">
      <c r="A434" s="56"/>
      <c r="B434" s="59"/>
      <c r="C434" s="59"/>
      <c r="D434" s="59"/>
      <c r="E434" s="59"/>
      <c r="F434" s="59"/>
      <c r="G434" s="59"/>
      <c r="H434" s="59"/>
      <c r="I434" s="59"/>
      <c r="J434" s="43"/>
      <c r="K434" s="43"/>
      <c r="L434" s="13"/>
      <c r="M434" s="13"/>
      <c r="N434" s="50"/>
      <c r="O434" s="10"/>
      <c r="P434" s="10"/>
      <c r="Q434" s="14"/>
      <c r="R434" s="15"/>
      <c r="S434" s="15"/>
      <c r="T434" s="16"/>
      <c r="U434" s="16"/>
      <c r="V434" s="62"/>
      <c r="W434" s="65"/>
      <c r="X434" s="69"/>
      <c r="Y434" s="99"/>
      <c r="Z434" s="30" t="str">
        <f>IF(TRIM(M434)="","",IF(AND(Q434="SI", G432="CUARTO NIVEL PHD"),1.5,IF(AND(Q434="SI",G432="CUARTO NIVEL MAESTRIA"),1,0)))</f>
        <v/>
      </c>
    </row>
    <row r="435" spans="1:26" s="8" customFormat="1" ht="27.95" customHeight="1" x14ac:dyDescent="0.25">
      <c r="A435" s="56"/>
      <c r="B435" s="59"/>
      <c r="C435" s="59"/>
      <c r="D435" s="59"/>
      <c r="E435" s="59"/>
      <c r="F435" s="59"/>
      <c r="G435" s="59"/>
      <c r="H435" s="59"/>
      <c r="I435" s="59"/>
      <c r="J435" s="44"/>
      <c r="K435" s="43"/>
      <c r="L435" s="13"/>
      <c r="M435" s="13"/>
      <c r="N435" s="50"/>
      <c r="O435" s="10" t="str">
        <f>IF(TRIM(N435)="","",LOOKUP(N435,Datos!$L$8:$L$33,Datos!$J$8:$J$33))</f>
        <v/>
      </c>
      <c r="P435" s="10" t="str">
        <f>IF(TRIM(N435)="","",LOOKUP(N435, Datos!$L$8:$L$33,Datos!$K$8:$K$33))</f>
        <v/>
      </c>
      <c r="Q435" s="14"/>
      <c r="R435" s="15"/>
      <c r="S435" s="15"/>
      <c r="T435" s="16"/>
      <c r="U435" s="16"/>
      <c r="V435" s="62"/>
      <c r="W435" s="65"/>
      <c r="X435" s="69"/>
      <c r="Y435" s="99"/>
      <c r="Z435" s="30" t="str">
        <f>IF(TRIM(M435)="","",IF(AND(Q435="SI", G432="CUARTO NIVEL PHD"),1.5,IF(AND(Q435="SI",G432="CUARTO NIVEL MAESTRIA"),1,0)))</f>
        <v/>
      </c>
    </row>
    <row r="436" spans="1:26" s="8" customFormat="1" ht="27.95" customHeight="1" thickBot="1" x14ac:dyDescent="0.3">
      <c r="A436" s="57"/>
      <c r="B436" s="60"/>
      <c r="C436" s="60"/>
      <c r="D436" s="60"/>
      <c r="E436" s="60"/>
      <c r="F436" s="60"/>
      <c r="G436" s="60"/>
      <c r="H436" s="60"/>
      <c r="I436" s="60"/>
      <c r="J436" s="54"/>
      <c r="K436" s="54"/>
      <c r="L436" s="17"/>
      <c r="M436" s="17"/>
      <c r="N436" s="51"/>
      <c r="O436" s="18" t="str">
        <f>IF(TRIM(N436)="","",LOOKUP(N436,Datos!$L$8:$L$33,Datos!$J$8:$J$33))</f>
        <v/>
      </c>
      <c r="P436" s="18" t="str">
        <f>IF(TRIM(N436)="","",LOOKUP(N436, Datos!$L$8:$L$33,Datos!$K$8:$K$33))</f>
        <v/>
      </c>
      <c r="Q436" s="19"/>
      <c r="R436" s="20"/>
      <c r="S436" s="20"/>
      <c r="T436" s="18"/>
      <c r="U436" s="18"/>
      <c r="V436" s="63"/>
      <c r="W436" s="66"/>
      <c r="X436" s="70"/>
      <c r="Y436" s="100"/>
      <c r="Z436" s="31" t="str">
        <f>IF(TRIM(M436)="","",IF(AND(Q436="SI", G432="CUARTO NIVEL PHD"),1.5,IF(AND(Q436="SI",G432="CUARTO NIVEL MAESTRIA"),1,0)))</f>
        <v/>
      </c>
    </row>
    <row r="437" spans="1:26" s="8" customFormat="1" ht="27.95" customHeight="1" x14ac:dyDescent="0.25">
      <c r="A437" s="55" t="s">
        <v>182</v>
      </c>
      <c r="B437" s="58"/>
      <c r="C437" s="58"/>
      <c r="D437" s="58"/>
      <c r="E437" s="58"/>
      <c r="F437" s="58"/>
      <c r="G437" s="58"/>
      <c r="H437" s="58"/>
      <c r="I437" s="58"/>
      <c r="J437" s="42"/>
      <c r="K437" s="42"/>
      <c r="L437" s="3"/>
      <c r="M437" s="3"/>
      <c r="N437" s="48"/>
      <c r="O437" s="4"/>
      <c r="P437" s="4"/>
      <c r="Q437" s="5"/>
      <c r="R437" s="6"/>
      <c r="S437" s="6"/>
      <c r="T437" s="7"/>
      <c r="U437" s="7"/>
      <c r="V437" s="61">
        <f>SUM(U437:U441)</f>
        <v>0</v>
      </c>
      <c r="W437" s="64"/>
      <c r="X437" s="67"/>
      <c r="Y437" s="98" t="e">
        <f>IF((SUMIF(Z437:Z441,"0",U437:U441)/SUM(U437:U441) &gt;0.5),"NO","SI")</f>
        <v>#DIV/0!</v>
      </c>
      <c r="Z437" s="29" t="str">
        <f>IF(TRIM(M437)="","",IF(AND(Q437="SI", G437="CUARTO NIVEL PHD"),1.5,IF(AND(Q437="SI",G437="CUARTO NIVEL MAESTRIA"),1,0)))</f>
        <v/>
      </c>
    </row>
    <row r="438" spans="1:26" s="8" customFormat="1" ht="27.95" customHeight="1" x14ac:dyDescent="0.25">
      <c r="A438" s="56"/>
      <c r="B438" s="59"/>
      <c r="C438" s="59"/>
      <c r="D438" s="59"/>
      <c r="E438" s="59"/>
      <c r="F438" s="59"/>
      <c r="G438" s="59"/>
      <c r="H438" s="59"/>
      <c r="I438" s="59"/>
      <c r="J438" s="43"/>
      <c r="K438" s="43"/>
      <c r="L438" s="9"/>
      <c r="M438" s="9"/>
      <c r="N438" s="49"/>
      <c r="O438" s="10"/>
      <c r="P438" s="10"/>
      <c r="Q438" s="11"/>
      <c r="R438" s="12"/>
      <c r="S438" s="12"/>
      <c r="T438" s="10"/>
      <c r="U438" s="10"/>
      <c r="V438" s="62"/>
      <c r="W438" s="65"/>
      <c r="X438" s="68"/>
      <c r="Y438" s="99"/>
      <c r="Z438" s="30" t="str">
        <f>IF(TRIM(M438)="","",IF(AND(Q438="SI", G437="CUARTO NIVEL PHD"),1.5,IF(AND(Q438="SI",G437="CUARTO NIVEL MAESTRIA"),1,0)))</f>
        <v/>
      </c>
    </row>
    <row r="439" spans="1:26" s="8" customFormat="1" ht="27.95" customHeight="1" x14ac:dyDescent="0.25">
      <c r="A439" s="56"/>
      <c r="B439" s="59"/>
      <c r="C439" s="59"/>
      <c r="D439" s="59"/>
      <c r="E439" s="59"/>
      <c r="F439" s="59"/>
      <c r="G439" s="59"/>
      <c r="H439" s="59"/>
      <c r="I439" s="59"/>
      <c r="J439" s="43"/>
      <c r="K439" s="43"/>
      <c r="L439" s="13"/>
      <c r="M439" s="13"/>
      <c r="N439" s="50"/>
      <c r="O439" s="10"/>
      <c r="P439" s="10"/>
      <c r="Q439" s="14"/>
      <c r="R439" s="15"/>
      <c r="S439" s="15"/>
      <c r="T439" s="16"/>
      <c r="U439" s="16"/>
      <c r="V439" s="62"/>
      <c r="W439" s="65"/>
      <c r="X439" s="69"/>
      <c r="Y439" s="99"/>
      <c r="Z439" s="30" t="str">
        <f>IF(TRIM(M439)="","",IF(AND(Q439="SI", G437="CUARTO NIVEL PHD"),1.5,IF(AND(Q439="SI",G437="CUARTO NIVEL MAESTRIA"),1,0)))</f>
        <v/>
      </c>
    </row>
    <row r="440" spans="1:26" s="8" customFormat="1" ht="27.95" customHeight="1" x14ac:dyDescent="0.25">
      <c r="A440" s="56"/>
      <c r="B440" s="59"/>
      <c r="C440" s="59"/>
      <c r="D440" s="59"/>
      <c r="E440" s="59"/>
      <c r="F440" s="59"/>
      <c r="G440" s="59"/>
      <c r="H440" s="59"/>
      <c r="I440" s="59"/>
      <c r="J440" s="44"/>
      <c r="K440" s="43"/>
      <c r="L440" s="13"/>
      <c r="M440" s="13"/>
      <c r="N440" s="50"/>
      <c r="O440" s="10" t="str">
        <f>IF(TRIM(N440)="","",LOOKUP(N440,Datos!$L$8:$L$33,Datos!$J$8:$J$33))</f>
        <v/>
      </c>
      <c r="P440" s="10" t="str">
        <f>IF(TRIM(N440)="","",LOOKUP(N440, Datos!$L$8:$L$33,Datos!$K$8:$K$33))</f>
        <v/>
      </c>
      <c r="Q440" s="14"/>
      <c r="R440" s="15"/>
      <c r="S440" s="15"/>
      <c r="T440" s="16"/>
      <c r="U440" s="16"/>
      <c r="V440" s="62"/>
      <c r="W440" s="65"/>
      <c r="X440" s="69"/>
      <c r="Y440" s="99"/>
      <c r="Z440" s="30" t="str">
        <f>IF(TRIM(M440)="","",IF(AND(Q440="SI", G437="CUARTO NIVEL PHD"),1.5,IF(AND(Q440="SI",G437="CUARTO NIVEL MAESTRIA"),1,0)))</f>
        <v/>
      </c>
    </row>
    <row r="441" spans="1:26" s="8" customFormat="1" ht="27.95" customHeight="1" thickBot="1" x14ac:dyDescent="0.3">
      <c r="A441" s="57"/>
      <c r="B441" s="60"/>
      <c r="C441" s="60"/>
      <c r="D441" s="60"/>
      <c r="E441" s="60"/>
      <c r="F441" s="60"/>
      <c r="G441" s="60"/>
      <c r="H441" s="60"/>
      <c r="I441" s="60"/>
      <c r="J441" s="54"/>
      <c r="K441" s="54"/>
      <c r="L441" s="17"/>
      <c r="M441" s="17"/>
      <c r="N441" s="51"/>
      <c r="O441" s="18" t="str">
        <f>IF(TRIM(N441)="","",LOOKUP(N441,Datos!$L$8:$L$33,Datos!$J$8:$J$33))</f>
        <v/>
      </c>
      <c r="P441" s="18" t="str">
        <f>IF(TRIM(N441)="","",LOOKUP(N441, Datos!$L$8:$L$33,Datos!$K$8:$K$33))</f>
        <v/>
      </c>
      <c r="Q441" s="19"/>
      <c r="R441" s="20"/>
      <c r="S441" s="20"/>
      <c r="T441" s="18"/>
      <c r="U441" s="18"/>
      <c r="V441" s="63"/>
      <c r="W441" s="66"/>
      <c r="X441" s="70"/>
      <c r="Y441" s="100"/>
      <c r="Z441" s="31" t="str">
        <f>IF(TRIM(M441)="","",IF(AND(Q441="SI", G437="CUARTO NIVEL PHD"),1.5,IF(AND(Q441="SI",G437="CUARTO NIVEL MAESTRIA"),1,0)))</f>
        <v/>
      </c>
    </row>
    <row r="442" spans="1:26" s="8" customFormat="1" ht="27.95" customHeight="1" x14ac:dyDescent="0.25">
      <c r="A442" s="55" t="s">
        <v>183</v>
      </c>
      <c r="B442" s="58"/>
      <c r="C442" s="58"/>
      <c r="D442" s="58"/>
      <c r="E442" s="58"/>
      <c r="F442" s="58"/>
      <c r="G442" s="58"/>
      <c r="H442" s="58"/>
      <c r="I442" s="58"/>
      <c r="J442" s="42"/>
      <c r="K442" s="42"/>
      <c r="L442" s="3"/>
      <c r="M442" s="3"/>
      <c r="N442" s="48"/>
      <c r="O442" s="4"/>
      <c r="P442" s="4"/>
      <c r="Q442" s="5"/>
      <c r="R442" s="6"/>
      <c r="S442" s="6"/>
      <c r="T442" s="7"/>
      <c r="U442" s="7"/>
      <c r="V442" s="61">
        <f>SUM(U442:U446)</f>
        <v>0</v>
      </c>
      <c r="W442" s="64"/>
      <c r="X442" s="67"/>
      <c r="Y442" s="98" t="e">
        <f>IF((SUMIF(Z442:Z446,"0",U442:U446)/SUM(U442:U446) &gt;0.5),"NO","SI")</f>
        <v>#DIV/0!</v>
      </c>
      <c r="Z442" s="29" t="str">
        <f>IF(TRIM(M442)="","",IF(AND(Q442="SI", G442="CUARTO NIVEL PHD"),1.5,IF(AND(Q442="SI",G442="CUARTO NIVEL MAESTRIA"),1,0)))</f>
        <v/>
      </c>
    </row>
    <row r="443" spans="1:26" s="8" customFormat="1" ht="27.95" customHeight="1" x14ac:dyDescent="0.25">
      <c r="A443" s="56"/>
      <c r="B443" s="59"/>
      <c r="C443" s="59"/>
      <c r="D443" s="59"/>
      <c r="E443" s="59"/>
      <c r="F443" s="59"/>
      <c r="G443" s="59"/>
      <c r="H443" s="59"/>
      <c r="I443" s="59"/>
      <c r="J443" s="43"/>
      <c r="K443" s="43"/>
      <c r="L443" s="9"/>
      <c r="M443" s="9"/>
      <c r="N443" s="49"/>
      <c r="O443" s="10"/>
      <c r="P443" s="10"/>
      <c r="Q443" s="11"/>
      <c r="R443" s="12"/>
      <c r="S443" s="12"/>
      <c r="T443" s="10"/>
      <c r="U443" s="10"/>
      <c r="V443" s="62"/>
      <c r="W443" s="65"/>
      <c r="X443" s="68"/>
      <c r="Y443" s="99"/>
      <c r="Z443" s="30" t="str">
        <f>IF(TRIM(M443)="","",IF(AND(Q443="SI", G442="CUARTO NIVEL PHD"),1.5,IF(AND(Q443="SI",G442="CUARTO NIVEL MAESTRIA"),1,0)))</f>
        <v/>
      </c>
    </row>
    <row r="444" spans="1:26" s="8" customFormat="1" ht="27.95" customHeight="1" x14ac:dyDescent="0.25">
      <c r="A444" s="56"/>
      <c r="B444" s="59"/>
      <c r="C444" s="59"/>
      <c r="D444" s="59"/>
      <c r="E444" s="59"/>
      <c r="F444" s="59"/>
      <c r="G444" s="59"/>
      <c r="H444" s="59"/>
      <c r="I444" s="59"/>
      <c r="J444" s="43"/>
      <c r="K444" s="43"/>
      <c r="L444" s="13"/>
      <c r="M444" s="13"/>
      <c r="N444" s="50"/>
      <c r="O444" s="10"/>
      <c r="P444" s="10"/>
      <c r="Q444" s="14"/>
      <c r="R444" s="15"/>
      <c r="S444" s="15"/>
      <c r="T444" s="16"/>
      <c r="U444" s="16"/>
      <c r="V444" s="62"/>
      <c r="W444" s="65"/>
      <c r="X444" s="69"/>
      <c r="Y444" s="99"/>
      <c r="Z444" s="30" t="str">
        <f>IF(TRIM(M444)="","",IF(AND(Q444="SI", G442="CUARTO NIVEL PHD"),1.5,IF(AND(Q444="SI",G442="CUARTO NIVEL MAESTRIA"),1,0)))</f>
        <v/>
      </c>
    </row>
    <row r="445" spans="1:26" s="8" customFormat="1" ht="27.95" customHeight="1" x14ac:dyDescent="0.25">
      <c r="A445" s="56"/>
      <c r="B445" s="59"/>
      <c r="C445" s="59"/>
      <c r="D445" s="59"/>
      <c r="E445" s="59"/>
      <c r="F445" s="59"/>
      <c r="G445" s="59"/>
      <c r="H445" s="59"/>
      <c r="I445" s="59"/>
      <c r="J445" s="44"/>
      <c r="K445" s="43"/>
      <c r="L445" s="13"/>
      <c r="M445" s="13"/>
      <c r="N445" s="50"/>
      <c r="O445" s="10" t="str">
        <f>IF(TRIM(N445)="","",LOOKUP(N445,Datos!$L$8:$L$33,Datos!$J$8:$J$33))</f>
        <v/>
      </c>
      <c r="P445" s="10" t="str">
        <f>IF(TRIM(N445)="","",LOOKUP(N445, Datos!$L$8:$L$33,Datos!$K$8:$K$33))</f>
        <v/>
      </c>
      <c r="Q445" s="14"/>
      <c r="R445" s="15"/>
      <c r="S445" s="15"/>
      <c r="T445" s="16"/>
      <c r="U445" s="16"/>
      <c r="V445" s="62"/>
      <c r="W445" s="65"/>
      <c r="X445" s="69"/>
      <c r="Y445" s="99"/>
      <c r="Z445" s="30" t="str">
        <f>IF(TRIM(M445)="","",IF(AND(Q445="SI", G442="CUARTO NIVEL PHD"),1.5,IF(AND(Q445="SI",G442="CUARTO NIVEL MAESTRIA"),1,0)))</f>
        <v/>
      </c>
    </row>
    <row r="446" spans="1:26" s="8" customFormat="1" ht="27.95" customHeight="1" thickBot="1" x14ac:dyDescent="0.3">
      <c r="A446" s="57"/>
      <c r="B446" s="60"/>
      <c r="C446" s="60"/>
      <c r="D446" s="60"/>
      <c r="E446" s="60"/>
      <c r="F446" s="60"/>
      <c r="G446" s="60"/>
      <c r="H446" s="60"/>
      <c r="I446" s="60"/>
      <c r="J446" s="54"/>
      <c r="K446" s="54"/>
      <c r="L446" s="17"/>
      <c r="M446" s="17"/>
      <c r="N446" s="51"/>
      <c r="O446" s="18" t="str">
        <f>IF(TRIM(N446)="","",LOOKUP(N446,Datos!$L$8:$L$33,Datos!$J$8:$J$33))</f>
        <v/>
      </c>
      <c r="P446" s="18" t="str">
        <f>IF(TRIM(N446)="","",LOOKUP(N446, Datos!$L$8:$L$33,Datos!$K$8:$K$33))</f>
        <v/>
      </c>
      <c r="Q446" s="19"/>
      <c r="R446" s="20"/>
      <c r="S446" s="20"/>
      <c r="T446" s="18"/>
      <c r="U446" s="18"/>
      <c r="V446" s="63"/>
      <c r="W446" s="66"/>
      <c r="X446" s="70"/>
      <c r="Y446" s="100"/>
      <c r="Z446" s="31" t="str">
        <f>IF(TRIM(M446)="","",IF(AND(Q446="SI", G442="CUARTO NIVEL PHD"),1.5,IF(AND(Q446="SI",G442="CUARTO NIVEL MAESTRIA"),1,0)))</f>
        <v/>
      </c>
    </row>
    <row r="447" spans="1:26" s="8" customFormat="1" ht="27.95" customHeight="1" x14ac:dyDescent="0.25">
      <c r="A447" s="55" t="s">
        <v>184</v>
      </c>
      <c r="B447" s="58"/>
      <c r="C447" s="58"/>
      <c r="D447" s="58"/>
      <c r="E447" s="58"/>
      <c r="F447" s="58"/>
      <c r="G447" s="58"/>
      <c r="H447" s="58"/>
      <c r="I447" s="58"/>
      <c r="J447" s="42"/>
      <c r="K447" s="42"/>
      <c r="L447" s="3"/>
      <c r="M447" s="3"/>
      <c r="N447" s="48"/>
      <c r="O447" s="4"/>
      <c r="P447" s="4"/>
      <c r="Q447" s="5"/>
      <c r="R447" s="6"/>
      <c r="S447" s="6"/>
      <c r="T447" s="7"/>
      <c r="U447" s="7"/>
      <c r="V447" s="61">
        <f>SUM(U447:U451)</f>
        <v>0</v>
      </c>
      <c r="W447" s="64"/>
      <c r="X447" s="67"/>
      <c r="Y447" s="98" t="e">
        <f>IF((SUMIF(Z447:Z451,"0",U447:U451)/SUM(U447:U451) &gt;0.5),"NO","SI")</f>
        <v>#DIV/0!</v>
      </c>
      <c r="Z447" s="29" t="str">
        <f>IF(TRIM(M447)="","",IF(AND(Q447="SI", G447="CUARTO NIVEL PHD"),1.5,IF(AND(Q447="SI",G447="CUARTO NIVEL MAESTRIA"),1,0)))</f>
        <v/>
      </c>
    </row>
    <row r="448" spans="1:26" s="8" customFormat="1" ht="27.95" customHeight="1" x14ac:dyDescent="0.25">
      <c r="A448" s="56"/>
      <c r="B448" s="59"/>
      <c r="C448" s="59"/>
      <c r="D448" s="59"/>
      <c r="E448" s="59"/>
      <c r="F448" s="59"/>
      <c r="G448" s="59"/>
      <c r="H448" s="59"/>
      <c r="I448" s="59"/>
      <c r="J448" s="43"/>
      <c r="K448" s="43"/>
      <c r="L448" s="9"/>
      <c r="M448" s="9"/>
      <c r="N448" s="49"/>
      <c r="O448" s="10"/>
      <c r="P448" s="10"/>
      <c r="Q448" s="11"/>
      <c r="R448" s="12"/>
      <c r="S448" s="12"/>
      <c r="T448" s="10"/>
      <c r="U448" s="10"/>
      <c r="V448" s="62"/>
      <c r="W448" s="65"/>
      <c r="X448" s="68"/>
      <c r="Y448" s="99"/>
      <c r="Z448" s="30" t="str">
        <f>IF(TRIM(M448)="","",IF(AND(Q448="SI", G447="CUARTO NIVEL PHD"),1.5,IF(AND(Q448="SI",G447="CUARTO NIVEL MAESTRIA"),1,0)))</f>
        <v/>
      </c>
    </row>
    <row r="449" spans="1:26" s="8" customFormat="1" ht="27.95" customHeight="1" x14ac:dyDescent="0.25">
      <c r="A449" s="56"/>
      <c r="B449" s="59"/>
      <c r="C449" s="59"/>
      <c r="D449" s="59"/>
      <c r="E449" s="59"/>
      <c r="F449" s="59"/>
      <c r="G449" s="59"/>
      <c r="H449" s="59"/>
      <c r="I449" s="59"/>
      <c r="J449" s="43"/>
      <c r="K449" s="43"/>
      <c r="L449" s="13"/>
      <c r="M449" s="13"/>
      <c r="N449" s="50"/>
      <c r="O449" s="10"/>
      <c r="P449" s="10"/>
      <c r="Q449" s="14"/>
      <c r="R449" s="15"/>
      <c r="S449" s="15"/>
      <c r="T449" s="16"/>
      <c r="U449" s="16"/>
      <c r="V449" s="62"/>
      <c r="W449" s="65"/>
      <c r="X449" s="69"/>
      <c r="Y449" s="99"/>
      <c r="Z449" s="30" t="str">
        <f>IF(TRIM(M449)="","",IF(AND(Q449="SI", G447="CUARTO NIVEL PHD"),1.5,IF(AND(Q449="SI",G447="CUARTO NIVEL MAESTRIA"),1,0)))</f>
        <v/>
      </c>
    </row>
    <row r="450" spans="1:26" s="8" customFormat="1" ht="27.95" customHeight="1" x14ac:dyDescent="0.25">
      <c r="A450" s="56"/>
      <c r="B450" s="59"/>
      <c r="C450" s="59"/>
      <c r="D450" s="59"/>
      <c r="E450" s="59"/>
      <c r="F450" s="59"/>
      <c r="G450" s="59"/>
      <c r="H450" s="59"/>
      <c r="I450" s="59"/>
      <c r="J450" s="44"/>
      <c r="K450" s="43"/>
      <c r="L450" s="13"/>
      <c r="M450" s="13"/>
      <c r="N450" s="50"/>
      <c r="O450" s="10" t="str">
        <f>IF(TRIM(N450)="","",LOOKUP(N450,Datos!$L$8:$L$33,Datos!$J$8:$J$33))</f>
        <v/>
      </c>
      <c r="P450" s="10" t="str">
        <f>IF(TRIM(N450)="","",LOOKUP(N450, Datos!$L$8:$L$33,Datos!$K$8:$K$33))</f>
        <v/>
      </c>
      <c r="Q450" s="14"/>
      <c r="R450" s="15"/>
      <c r="S450" s="15"/>
      <c r="T450" s="16"/>
      <c r="U450" s="16"/>
      <c r="V450" s="62"/>
      <c r="W450" s="65"/>
      <c r="X450" s="69"/>
      <c r="Y450" s="99"/>
      <c r="Z450" s="30" t="str">
        <f>IF(TRIM(M450)="","",IF(AND(Q450="SI", G447="CUARTO NIVEL PHD"),1.5,IF(AND(Q450="SI",G447="CUARTO NIVEL MAESTRIA"),1,0)))</f>
        <v/>
      </c>
    </row>
    <row r="451" spans="1:26" s="8" customFormat="1" ht="27.95" customHeight="1" thickBot="1" x14ac:dyDescent="0.3">
      <c r="A451" s="57"/>
      <c r="B451" s="60"/>
      <c r="C451" s="60"/>
      <c r="D451" s="60"/>
      <c r="E451" s="60"/>
      <c r="F451" s="60"/>
      <c r="G451" s="60"/>
      <c r="H451" s="60"/>
      <c r="I451" s="60"/>
      <c r="J451" s="54"/>
      <c r="K451" s="54"/>
      <c r="L451" s="17"/>
      <c r="M451" s="17"/>
      <c r="N451" s="51"/>
      <c r="O451" s="18" t="str">
        <f>IF(TRIM(N451)="","",LOOKUP(N451,Datos!$L$8:$L$33,Datos!$J$8:$J$33))</f>
        <v/>
      </c>
      <c r="P451" s="18" t="str">
        <f>IF(TRIM(N451)="","",LOOKUP(N451, Datos!$L$8:$L$33,Datos!$K$8:$K$33))</f>
        <v/>
      </c>
      <c r="Q451" s="19"/>
      <c r="R451" s="20"/>
      <c r="S451" s="20"/>
      <c r="T451" s="18"/>
      <c r="U451" s="18"/>
      <c r="V451" s="63"/>
      <c r="W451" s="66"/>
      <c r="X451" s="70"/>
      <c r="Y451" s="100"/>
      <c r="Z451" s="31" t="str">
        <f>IF(TRIM(M451)="","",IF(AND(Q451="SI", G447="CUARTO NIVEL PHD"),1.5,IF(AND(Q451="SI",G447="CUARTO NIVEL MAESTRIA"),1,0)))</f>
        <v/>
      </c>
    </row>
    <row r="452" spans="1:26" s="8" customFormat="1" ht="27.95" customHeight="1" x14ac:dyDescent="0.25">
      <c r="A452" s="55" t="s">
        <v>185</v>
      </c>
      <c r="B452" s="58"/>
      <c r="C452" s="58"/>
      <c r="D452" s="58"/>
      <c r="E452" s="58"/>
      <c r="F452" s="58"/>
      <c r="G452" s="58"/>
      <c r="H452" s="58"/>
      <c r="I452" s="58"/>
      <c r="J452" s="42"/>
      <c r="K452" s="42"/>
      <c r="L452" s="3"/>
      <c r="M452" s="3"/>
      <c r="N452" s="48"/>
      <c r="O452" s="4"/>
      <c r="P452" s="4"/>
      <c r="Q452" s="5"/>
      <c r="R452" s="6"/>
      <c r="S452" s="6"/>
      <c r="T452" s="7"/>
      <c r="U452" s="7"/>
      <c r="V452" s="61">
        <f>SUM(U452:U456)</f>
        <v>0</v>
      </c>
      <c r="W452" s="64"/>
      <c r="X452" s="67"/>
      <c r="Y452" s="98" t="e">
        <f>IF((SUMIF(Z452:Z456,"0",U452:U456)/SUM(U452:U456) &gt;0.5),"NO","SI")</f>
        <v>#DIV/0!</v>
      </c>
      <c r="Z452" s="29" t="str">
        <f>IF(TRIM(M452)="","",IF(AND(Q452="SI", G452="CUARTO NIVEL PHD"),1.5,IF(AND(Q452="SI",G452="CUARTO NIVEL MAESTRIA"),1,0)))</f>
        <v/>
      </c>
    </row>
    <row r="453" spans="1:26" s="8" customFormat="1" ht="27.95" customHeight="1" x14ac:dyDescent="0.25">
      <c r="A453" s="56"/>
      <c r="B453" s="59"/>
      <c r="C453" s="59"/>
      <c r="D453" s="59"/>
      <c r="E453" s="59"/>
      <c r="F453" s="59"/>
      <c r="G453" s="59"/>
      <c r="H453" s="59"/>
      <c r="I453" s="59"/>
      <c r="J453" s="43"/>
      <c r="K453" s="43"/>
      <c r="L453" s="9"/>
      <c r="M453" s="9"/>
      <c r="N453" s="49"/>
      <c r="O453" s="10"/>
      <c r="P453" s="10"/>
      <c r="Q453" s="11"/>
      <c r="R453" s="12"/>
      <c r="S453" s="12"/>
      <c r="T453" s="10"/>
      <c r="U453" s="10"/>
      <c r="V453" s="62"/>
      <c r="W453" s="65"/>
      <c r="X453" s="68"/>
      <c r="Y453" s="99"/>
      <c r="Z453" s="30" t="str">
        <f>IF(TRIM(M453)="","",IF(AND(Q453="SI", G452="CUARTO NIVEL PHD"),1.5,IF(AND(Q453="SI",G452="CUARTO NIVEL MAESTRIA"),1,0)))</f>
        <v/>
      </c>
    </row>
    <row r="454" spans="1:26" s="8" customFormat="1" ht="27.95" customHeight="1" x14ac:dyDescent="0.25">
      <c r="A454" s="56"/>
      <c r="B454" s="59"/>
      <c r="C454" s="59"/>
      <c r="D454" s="59"/>
      <c r="E454" s="59"/>
      <c r="F454" s="59"/>
      <c r="G454" s="59"/>
      <c r="H454" s="59"/>
      <c r="I454" s="59"/>
      <c r="J454" s="43"/>
      <c r="K454" s="43"/>
      <c r="L454" s="13"/>
      <c r="M454" s="13"/>
      <c r="N454" s="50"/>
      <c r="O454" s="10"/>
      <c r="P454" s="10"/>
      <c r="Q454" s="14"/>
      <c r="R454" s="15"/>
      <c r="S454" s="15"/>
      <c r="T454" s="16"/>
      <c r="U454" s="16"/>
      <c r="V454" s="62"/>
      <c r="W454" s="65"/>
      <c r="X454" s="69"/>
      <c r="Y454" s="99"/>
      <c r="Z454" s="30" t="str">
        <f>IF(TRIM(M454)="","",IF(AND(Q454="SI", G452="CUARTO NIVEL PHD"),1.5,IF(AND(Q454="SI",G452="CUARTO NIVEL MAESTRIA"),1,0)))</f>
        <v/>
      </c>
    </row>
    <row r="455" spans="1:26" s="8" customFormat="1" ht="27.95" customHeight="1" x14ac:dyDescent="0.25">
      <c r="A455" s="56"/>
      <c r="B455" s="59"/>
      <c r="C455" s="59"/>
      <c r="D455" s="59"/>
      <c r="E455" s="59"/>
      <c r="F455" s="59"/>
      <c r="G455" s="59"/>
      <c r="H455" s="59"/>
      <c r="I455" s="59"/>
      <c r="J455" s="44"/>
      <c r="K455" s="43"/>
      <c r="L455" s="13"/>
      <c r="M455" s="13"/>
      <c r="N455" s="50"/>
      <c r="O455" s="10" t="str">
        <f>IF(TRIM(N455)="","",LOOKUP(N455,Datos!$L$8:$L$33,Datos!$J$8:$J$33))</f>
        <v/>
      </c>
      <c r="P455" s="10" t="str">
        <f>IF(TRIM(N455)="","",LOOKUP(N455, Datos!$L$8:$L$33,Datos!$K$8:$K$33))</f>
        <v/>
      </c>
      <c r="Q455" s="14"/>
      <c r="R455" s="15"/>
      <c r="S455" s="15"/>
      <c r="T455" s="16"/>
      <c r="U455" s="16"/>
      <c r="V455" s="62"/>
      <c r="W455" s="65"/>
      <c r="X455" s="69"/>
      <c r="Y455" s="99"/>
      <c r="Z455" s="30" t="str">
        <f>IF(TRIM(M455)="","",IF(AND(Q455="SI", G452="CUARTO NIVEL PHD"),1.5,IF(AND(Q455="SI",G452="CUARTO NIVEL MAESTRIA"),1,0)))</f>
        <v/>
      </c>
    </row>
    <row r="456" spans="1:26" s="8" customFormat="1" ht="27.95" customHeight="1" thickBot="1" x14ac:dyDescent="0.3">
      <c r="A456" s="57"/>
      <c r="B456" s="60"/>
      <c r="C456" s="60"/>
      <c r="D456" s="60"/>
      <c r="E456" s="60"/>
      <c r="F456" s="60"/>
      <c r="G456" s="60"/>
      <c r="H456" s="60"/>
      <c r="I456" s="60"/>
      <c r="J456" s="54"/>
      <c r="K456" s="54"/>
      <c r="L456" s="17"/>
      <c r="M456" s="17"/>
      <c r="N456" s="51"/>
      <c r="O456" s="18" t="str">
        <f>IF(TRIM(N456)="","",LOOKUP(N456,Datos!$L$8:$L$33,Datos!$J$8:$J$33))</f>
        <v/>
      </c>
      <c r="P456" s="18" t="str">
        <f>IF(TRIM(N456)="","",LOOKUP(N456, Datos!$L$8:$L$33,Datos!$K$8:$K$33))</f>
        <v/>
      </c>
      <c r="Q456" s="19"/>
      <c r="R456" s="20"/>
      <c r="S456" s="20"/>
      <c r="T456" s="18"/>
      <c r="U456" s="18"/>
      <c r="V456" s="63"/>
      <c r="W456" s="66"/>
      <c r="X456" s="70"/>
      <c r="Y456" s="100"/>
      <c r="Z456" s="31" t="str">
        <f>IF(TRIM(M456)="","",IF(AND(Q456="SI", G452="CUARTO NIVEL PHD"),1.5,IF(AND(Q456="SI",G452="CUARTO NIVEL MAESTRIA"),1,0)))</f>
        <v/>
      </c>
    </row>
    <row r="457" spans="1:26" s="8" customFormat="1" ht="27.95" customHeight="1" x14ac:dyDescent="0.25">
      <c r="A457" s="55" t="s">
        <v>186</v>
      </c>
      <c r="B457" s="58"/>
      <c r="C457" s="58"/>
      <c r="D457" s="58"/>
      <c r="E457" s="58"/>
      <c r="F457" s="58"/>
      <c r="G457" s="58"/>
      <c r="H457" s="58"/>
      <c r="I457" s="58"/>
      <c r="J457" s="42"/>
      <c r="K457" s="42"/>
      <c r="L457" s="3"/>
      <c r="M457" s="3"/>
      <c r="N457" s="48"/>
      <c r="O457" s="4"/>
      <c r="P457" s="4"/>
      <c r="Q457" s="5"/>
      <c r="R457" s="6"/>
      <c r="S457" s="6"/>
      <c r="T457" s="7"/>
      <c r="U457" s="7"/>
      <c r="V457" s="61">
        <f>SUM(U457:U461)</f>
        <v>0</v>
      </c>
      <c r="W457" s="64"/>
      <c r="X457" s="67"/>
      <c r="Y457" s="98" t="e">
        <f>IF((SUMIF(Z457:Z461,"0",U457:U461)/SUM(U457:U461) &gt;0.5),"NO","SI")</f>
        <v>#DIV/0!</v>
      </c>
      <c r="Z457" s="29" t="str">
        <f>IF(TRIM(M457)="","",IF(AND(Q457="SI", G457="CUARTO NIVEL PHD"),1.5,IF(AND(Q457="SI",G457="CUARTO NIVEL MAESTRIA"),1,0)))</f>
        <v/>
      </c>
    </row>
    <row r="458" spans="1:26" s="8" customFormat="1" ht="27.95" customHeight="1" x14ac:dyDescent="0.25">
      <c r="A458" s="56"/>
      <c r="B458" s="59"/>
      <c r="C458" s="59"/>
      <c r="D458" s="59"/>
      <c r="E458" s="59"/>
      <c r="F458" s="59"/>
      <c r="G458" s="59"/>
      <c r="H458" s="59"/>
      <c r="I458" s="59"/>
      <c r="J458" s="43"/>
      <c r="K458" s="43"/>
      <c r="L458" s="9"/>
      <c r="M458" s="9"/>
      <c r="N458" s="49"/>
      <c r="O458" s="10"/>
      <c r="P458" s="10"/>
      <c r="Q458" s="11"/>
      <c r="R458" s="12"/>
      <c r="S458" s="12"/>
      <c r="T458" s="10"/>
      <c r="U458" s="10"/>
      <c r="V458" s="62"/>
      <c r="W458" s="65"/>
      <c r="X458" s="68"/>
      <c r="Y458" s="99"/>
      <c r="Z458" s="30" t="str">
        <f>IF(TRIM(M458)="","",IF(AND(Q458="SI", G457="CUARTO NIVEL PHD"),1.5,IF(AND(Q458="SI",G457="CUARTO NIVEL MAESTRIA"),1,0)))</f>
        <v/>
      </c>
    </row>
    <row r="459" spans="1:26" s="8" customFormat="1" ht="27.95" customHeight="1" x14ac:dyDescent="0.25">
      <c r="A459" s="56"/>
      <c r="B459" s="59"/>
      <c r="C459" s="59"/>
      <c r="D459" s="59"/>
      <c r="E459" s="59"/>
      <c r="F459" s="59"/>
      <c r="G459" s="59"/>
      <c r="H459" s="59"/>
      <c r="I459" s="59"/>
      <c r="J459" s="43"/>
      <c r="K459" s="43"/>
      <c r="L459" s="13"/>
      <c r="M459" s="13"/>
      <c r="N459" s="50"/>
      <c r="O459" s="10"/>
      <c r="P459" s="10"/>
      <c r="Q459" s="14"/>
      <c r="R459" s="15"/>
      <c r="S459" s="15"/>
      <c r="T459" s="16"/>
      <c r="U459" s="16"/>
      <c r="V459" s="62"/>
      <c r="W459" s="65"/>
      <c r="X459" s="69"/>
      <c r="Y459" s="99"/>
      <c r="Z459" s="30" t="str">
        <f>IF(TRIM(M459)="","",IF(AND(Q459="SI", G457="CUARTO NIVEL PHD"),1.5,IF(AND(Q459="SI",G457="CUARTO NIVEL MAESTRIA"),1,0)))</f>
        <v/>
      </c>
    </row>
    <row r="460" spans="1:26" s="8" customFormat="1" ht="27.95" customHeight="1" x14ac:dyDescent="0.25">
      <c r="A460" s="56"/>
      <c r="B460" s="59"/>
      <c r="C460" s="59"/>
      <c r="D460" s="59"/>
      <c r="E460" s="59"/>
      <c r="F460" s="59"/>
      <c r="G460" s="59"/>
      <c r="H460" s="59"/>
      <c r="I460" s="59"/>
      <c r="J460" s="44"/>
      <c r="K460" s="43"/>
      <c r="L460" s="13"/>
      <c r="M460" s="13"/>
      <c r="N460" s="50"/>
      <c r="O460" s="10" t="str">
        <f>IF(TRIM(N460)="","",LOOKUP(N460,Datos!$L$8:$L$33,Datos!$J$8:$J$33))</f>
        <v/>
      </c>
      <c r="P460" s="10" t="str">
        <f>IF(TRIM(N460)="","",LOOKUP(N460, Datos!$L$8:$L$33,Datos!$K$8:$K$33))</f>
        <v/>
      </c>
      <c r="Q460" s="14"/>
      <c r="R460" s="15"/>
      <c r="S460" s="15"/>
      <c r="T460" s="16"/>
      <c r="U460" s="16"/>
      <c r="V460" s="62"/>
      <c r="W460" s="65"/>
      <c r="X460" s="69"/>
      <c r="Y460" s="99"/>
      <c r="Z460" s="30" t="str">
        <f>IF(TRIM(M460)="","",IF(AND(Q460="SI", G457="CUARTO NIVEL PHD"),1.5,IF(AND(Q460="SI",G457="CUARTO NIVEL MAESTRIA"),1,0)))</f>
        <v/>
      </c>
    </row>
    <row r="461" spans="1:26" s="8" customFormat="1" ht="27.95" customHeight="1" thickBot="1" x14ac:dyDescent="0.3">
      <c r="A461" s="57"/>
      <c r="B461" s="60"/>
      <c r="C461" s="60"/>
      <c r="D461" s="60"/>
      <c r="E461" s="60"/>
      <c r="F461" s="60"/>
      <c r="G461" s="60"/>
      <c r="H461" s="60"/>
      <c r="I461" s="60"/>
      <c r="J461" s="54"/>
      <c r="K461" s="54"/>
      <c r="L461" s="17"/>
      <c r="M461" s="17"/>
      <c r="N461" s="51"/>
      <c r="O461" s="18" t="str">
        <f>IF(TRIM(N461)="","",LOOKUP(N461,Datos!$L$8:$L$33,Datos!$J$8:$J$33))</f>
        <v/>
      </c>
      <c r="P461" s="18" t="str">
        <f>IF(TRIM(N461)="","",LOOKUP(N461, Datos!$L$8:$L$33,Datos!$K$8:$K$33))</f>
        <v/>
      </c>
      <c r="Q461" s="19"/>
      <c r="R461" s="20"/>
      <c r="S461" s="20"/>
      <c r="T461" s="18"/>
      <c r="U461" s="18"/>
      <c r="V461" s="63"/>
      <c r="W461" s="66"/>
      <c r="X461" s="70"/>
      <c r="Y461" s="100"/>
      <c r="Z461" s="31" t="str">
        <f>IF(TRIM(M461)="","",IF(AND(Q461="SI", G457="CUARTO NIVEL PHD"),1.5,IF(AND(Q461="SI",G457="CUARTO NIVEL MAESTRIA"),1,0)))</f>
        <v/>
      </c>
    </row>
    <row r="462" spans="1:26" s="8" customFormat="1" ht="27.95" customHeight="1" x14ac:dyDescent="0.25">
      <c r="A462" s="55" t="s">
        <v>187</v>
      </c>
      <c r="B462" s="58"/>
      <c r="C462" s="58"/>
      <c r="D462" s="58"/>
      <c r="E462" s="58"/>
      <c r="F462" s="58"/>
      <c r="G462" s="58"/>
      <c r="H462" s="58"/>
      <c r="I462" s="58"/>
      <c r="J462" s="42"/>
      <c r="K462" s="42"/>
      <c r="L462" s="3"/>
      <c r="M462" s="3"/>
      <c r="N462" s="48"/>
      <c r="O462" s="4"/>
      <c r="P462" s="4"/>
      <c r="Q462" s="5"/>
      <c r="R462" s="6"/>
      <c r="S462" s="6"/>
      <c r="T462" s="7"/>
      <c r="U462" s="7"/>
      <c r="V462" s="61">
        <f>SUM(U462:U466)</f>
        <v>0</v>
      </c>
      <c r="W462" s="64"/>
      <c r="X462" s="67"/>
      <c r="Y462" s="98" t="e">
        <f>IF((SUMIF(Z462:Z466,"0",U462:U466)/SUM(U462:U466) &gt;0.5),"NO","SI")</f>
        <v>#DIV/0!</v>
      </c>
      <c r="Z462" s="29" t="str">
        <f>IF(TRIM(M462)="","",IF(AND(Q462="SI", G462="CUARTO NIVEL PHD"),1.5,IF(AND(Q462="SI",G462="CUARTO NIVEL MAESTRIA"),1,0)))</f>
        <v/>
      </c>
    </row>
    <row r="463" spans="1:26" s="8" customFormat="1" ht="27.95" customHeight="1" x14ac:dyDescent="0.25">
      <c r="A463" s="56"/>
      <c r="B463" s="59"/>
      <c r="C463" s="59"/>
      <c r="D463" s="59"/>
      <c r="E463" s="59"/>
      <c r="F463" s="59"/>
      <c r="G463" s="59"/>
      <c r="H463" s="59"/>
      <c r="I463" s="59"/>
      <c r="J463" s="43"/>
      <c r="K463" s="43"/>
      <c r="L463" s="9"/>
      <c r="M463" s="9"/>
      <c r="N463" s="49"/>
      <c r="O463" s="10"/>
      <c r="P463" s="10"/>
      <c r="Q463" s="11"/>
      <c r="R463" s="12"/>
      <c r="S463" s="12"/>
      <c r="T463" s="10"/>
      <c r="U463" s="10"/>
      <c r="V463" s="62"/>
      <c r="W463" s="65"/>
      <c r="X463" s="68"/>
      <c r="Y463" s="99"/>
      <c r="Z463" s="30" t="str">
        <f>IF(TRIM(M463)="","",IF(AND(Q463="SI", G462="CUARTO NIVEL PHD"),1.5,IF(AND(Q463="SI",G462="CUARTO NIVEL MAESTRIA"),1,0)))</f>
        <v/>
      </c>
    </row>
    <row r="464" spans="1:26" s="8" customFormat="1" ht="27.95" customHeight="1" x14ac:dyDescent="0.25">
      <c r="A464" s="56"/>
      <c r="B464" s="59"/>
      <c r="C464" s="59"/>
      <c r="D464" s="59"/>
      <c r="E464" s="59"/>
      <c r="F464" s="59"/>
      <c r="G464" s="59"/>
      <c r="H464" s="59"/>
      <c r="I464" s="59"/>
      <c r="J464" s="43"/>
      <c r="K464" s="43"/>
      <c r="L464" s="13"/>
      <c r="M464" s="13"/>
      <c r="N464" s="50"/>
      <c r="O464" s="10"/>
      <c r="P464" s="10"/>
      <c r="Q464" s="14"/>
      <c r="R464" s="15"/>
      <c r="S464" s="15"/>
      <c r="T464" s="16"/>
      <c r="U464" s="16"/>
      <c r="V464" s="62"/>
      <c r="W464" s="65"/>
      <c r="X464" s="69"/>
      <c r="Y464" s="99"/>
      <c r="Z464" s="30" t="str">
        <f>IF(TRIM(M464)="","",IF(AND(Q464="SI", G462="CUARTO NIVEL PHD"),1.5,IF(AND(Q464="SI",G462="CUARTO NIVEL MAESTRIA"),1,0)))</f>
        <v/>
      </c>
    </row>
    <row r="465" spans="1:26" s="8" customFormat="1" ht="27.95" customHeight="1" x14ac:dyDescent="0.25">
      <c r="A465" s="56"/>
      <c r="B465" s="59"/>
      <c r="C465" s="59"/>
      <c r="D465" s="59"/>
      <c r="E465" s="59"/>
      <c r="F465" s="59"/>
      <c r="G465" s="59"/>
      <c r="H465" s="59"/>
      <c r="I465" s="59"/>
      <c r="J465" s="44"/>
      <c r="K465" s="43"/>
      <c r="L465" s="13"/>
      <c r="M465" s="13"/>
      <c r="N465" s="50"/>
      <c r="O465" s="10" t="str">
        <f>IF(TRIM(N465)="","",LOOKUP(N465,Datos!$L$8:$L$33,Datos!$J$8:$J$33))</f>
        <v/>
      </c>
      <c r="P465" s="10" t="str">
        <f>IF(TRIM(N465)="","",LOOKUP(N465, Datos!$L$8:$L$33,Datos!$K$8:$K$33))</f>
        <v/>
      </c>
      <c r="Q465" s="14"/>
      <c r="R465" s="15"/>
      <c r="S465" s="15"/>
      <c r="T465" s="16"/>
      <c r="U465" s="16"/>
      <c r="V465" s="62"/>
      <c r="W465" s="65"/>
      <c r="X465" s="69"/>
      <c r="Y465" s="99"/>
      <c r="Z465" s="30" t="str">
        <f>IF(TRIM(M465)="","",IF(AND(Q465="SI", G462="CUARTO NIVEL PHD"),1.5,IF(AND(Q465="SI",G462="CUARTO NIVEL MAESTRIA"),1,0)))</f>
        <v/>
      </c>
    </row>
    <row r="466" spans="1:26" s="8" customFormat="1" ht="27.95" customHeight="1" thickBot="1" x14ac:dyDescent="0.3">
      <c r="A466" s="57"/>
      <c r="B466" s="60"/>
      <c r="C466" s="60"/>
      <c r="D466" s="60"/>
      <c r="E466" s="60"/>
      <c r="F466" s="60"/>
      <c r="G466" s="60"/>
      <c r="H466" s="60"/>
      <c r="I466" s="60"/>
      <c r="J466" s="54"/>
      <c r="K466" s="54"/>
      <c r="L466" s="17"/>
      <c r="M466" s="17"/>
      <c r="N466" s="51"/>
      <c r="O466" s="18" t="str">
        <f>IF(TRIM(N466)="","",LOOKUP(N466,Datos!$L$8:$L$33,Datos!$J$8:$J$33))</f>
        <v/>
      </c>
      <c r="P466" s="18" t="str">
        <f>IF(TRIM(N466)="","",LOOKUP(N466, Datos!$L$8:$L$33,Datos!$K$8:$K$33))</f>
        <v/>
      </c>
      <c r="Q466" s="19"/>
      <c r="R466" s="20"/>
      <c r="S466" s="20"/>
      <c r="T466" s="18"/>
      <c r="U466" s="18"/>
      <c r="V466" s="63"/>
      <c r="W466" s="66"/>
      <c r="X466" s="70"/>
      <c r="Y466" s="100"/>
      <c r="Z466" s="31" t="str">
        <f>IF(TRIM(M466)="","",IF(AND(Q466="SI", G462="CUARTO NIVEL PHD"),1.5,IF(AND(Q466="SI",G462="CUARTO NIVEL MAESTRIA"),1,0)))</f>
        <v/>
      </c>
    </row>
    <row r="467" spans="1:26" s="8" customFormat="1" ht="27.95" customHeight="1" x14ac:dyDescent="0.25">
      <c r="A467" s="55" t="s">
        <v>188</v>
      </c>
      <c r="B467" s="58"/>
      <c r="C467" s="58"/>
      <c r="D467" s="58"/>
      <c r="E467" s="58"/>
      <c r="F467" s="58"/>
      <c r="G467" s="58"/>
      <c r="H467" s="58"/>
      <c r="I467" s="58"/>
      <c r="J467" s="42"/>
      <c r="K467" s="42"/>
      <c r="L467" s="3"/>
      <c r="M467" s="3"/>
      <c r="N467" s="48"/>
      <c r="O467" s="4"/>
      <c r="P467" s="4"/>
      <c r="Q467" s="5"/>
      <c r="R467" s="6"/>
      <c r="S467" s="6"/>
      <c r="T467" s="7"/>
      <c r="U467" s="7"/>
      <c r="V467" s="61">
        <f>SUM(U467:U471)</f>
        <v>0</v>
      </c>
      <c r="W467" s="64"/>
      <c r="X467" s="67"/>
      <c r="Y467" s="98" t="e">
        <f>IF((SUMIF(Z467:Z471,"0",U467:U471)/SUM(U467:U471) &gt;0.5),"NO","SI")</f>
        <v>#DIV/0!</v>
      </c>
      <c r="Z467" s="29" t="str">
        <f>IF(TRIM(M467)="","",IF(AND(Q467="SI", G467="CUARTO NIVEL PHD"),1.5,IF(AND(Q467="SI",G467="CUARTO NIVEL MAESTRIA"),1,0)))</f>
        <v/>
      </c>
    </row>
    <row r="468" spans="1:26" s="8" customFormat="1" ht="27.95" customHeight="1" x14ac:dyDescent="0.25">
      <c r="A468" s="56"/>
      <c r="B468" s="59"/>
      <c r="C468" s="59"/>
      <c r="D468" s="59"/>
      <c r="E468" s="59"/>
      <c r="F468" s="59"/>
      <c r="G468" s="59"/>
      <c r="H468" s="59"/>
      <c r="I468" s="59"/>
      <c r="J468" s="43"/>
      <c r="K468" s="43"/>
      <c r="L468" s="9"/>
      <c r="M468" s="9"/>
      <c r="N468" s="49"/>
      <c r="O468" s="10"/>
      <c r="P468" s="10"/>
      <c r="Q468" s="11"/>
      <c r="R468" s="12"/>
      <c r="S468" s="12"/>
      <c r="T468" s="10"/>
      <c r="U468" s="10"/>
      <c r="V468" s="62"/>
      <c r="W468" s="65"/>
      <c r="X468" s="68"/>
      <c r="Y468" s="99"/>
      <c r="Z468" s="30" t="str">
        <f>IF(TRIM(M468)="","",IF(AND(Q468="SI", G467="CUARTO NIVEL PHD"),1.5,IF(AND(Q468="SI",G467="CUARTO NIVEL MAESTRIA"),1,0)))</f>
        <v/>
      </c>
    </row>
    <row r="469" spans="1:26" s="8" customFormat="1" ht="27.95" customHeight="1" x14ac:dyDescent="0.25">
      <c r="A469" s="56"/>
      <c r="B469" s="59"/>
      <c r="C469" s="59"/>
      <c r="D469" s="59"/>
      <c r="E469" s="59"/>
      <c r="F469" s="59"/>
      <c r="G469" s="59"/>
      <c r="H469" s="59"/>
      <c r="I469" s="59"/>
      <c r="J469" s="43"/>
      <c r="K469" s="43"/>
      <c r="L469" s="13"/>
      <c r="M469" s="13"/>
      <c r="N469" s="50"/>
      <c r="O469" s="10"/>
      <c r="P469" s="10"/>
      <c r="Q469" s="14"/>
      <c r="R469" s="15"/>
      <c r="S469" s="15"/>
      <c r="T469" s="16"/>
      <c r="U469" s="16"/>
      <c r="V469" s="62"/>
      <c r="W469" s="65"/>
      <c r="X469" s="69"/>
      <c r="Y469" s="99"/>
      <c r="Z469" s="30" t="str">
        <f>IF(TRIM(M469)="","",IF(AND(Q469="SI", G467="CUARTO NIVEL PHD"),1.5,IF(AND(Q469="SI",G467="CUARTO NIVEL MAESTRIA"),1,0)))</f>
        <v/>
      </c>
    </row>
    <row r="470" spans="1:26" s="8" customFormat="1" ht="27.95" customHeight="1" x14ac:dyDescent="0.25">
      <c r="A470" s="56"/>
      <c r="B470" s="59"/>
      <c r="C470" s="59"/>
      <c r="D470" s="59"/>
      <c r="E470" s="59"/>
      <c r="F470" s="59"/>
      <c r="G470" s="59"/>
      <c r="H470" s="59"/>
      <c r="I470" s="59"/>
      <c r="J470" s="44"/>
      <c r="K470" s="43"/>
      <c r="L470" s="13"/>
      <c r="M470" s="13"/>
      <c r="N470" s="50"/>
      <c r="O470" s="10" t="str">
        <f>IF(TRIM(N470)="","",LOOKUP(N470,Datos!$L$8:$L$33,Datos!$J$8:$J$33))</f>
        <v/>
      </c>
      <c r="P470" s="10" t="str">
        <f>IF(TRIM(N470)="","",LOOKUP(N470, Datos!$L$8:$L$33,Datos!$K$8:$K$33))</f>
        <v/>
      </c>
      <c r="Q470" s="14"/>
      <c r="R470" s="15"/>
      <c r="S470" s="15"/>
      <c r="T470" s="16"/>
      <c r="U470" s="16"/>
      <c r="V470" s="62"/>
      <c r="W470" s="65"/>
      <c r="X470" s="69"/>
      <c r="Y470" s="99"/>
      <c r="Z470" s="30" t="str">
        <f>IF(TRIM(M470)="","",IF(AND(Q470="SI", G467="CUARTO NIVEL PHD"),1.5,IF(AND(Q470="SI",G467="CUARTO NIVEL MAESTRIA"),1,0)))</f>
        <v/>
      </c>
    </row>
    <row r="471" spans="1:26" s="8" customFormat="1" ht="27.95" customHeight="1" thickBot="1" x14ac:dyDescent="0.3">
      <c r="A471" s="57"/>
      <c r="B471" s="60"/>
      <c r="C471" s="60"/>
      <c r="D471" s="60"/>
      <c r="E471" s="60"/>
      <c r="F471" s="60"/>
      <c r="G471" s="60"/>
      <c r="H471" s="60"/>
      <c r="I471" s="60"/>
      <c r="J471" s="54"/>
      <c r="K471" s="54"/>
      <c r="L471" s="17"/>
      <c r="M471" s="17"/>
      <c r="N471" s="51"/>
      <c r="O471" s="18" t="str">
        <f>IF(TRIM(N471)="","",LOOKUP(N471,Datos!$L$8:$L$33,Datos!$J$8:$J$33))</f>
        <v/>
      </c>
      <c r="P471" s="18" t="str">
        <f>IF(TRIM(N471)="","",LOOKUP(N471, Datos!$L$8:$L$33,Datos!$K$8:$K$33))</f>
        <v/>
      </c>
      <c r="Q471" s="19"/>
      <c r="R471" s="20"/>
      <c r="S471" s="20"/>
      <c r="T471" s="18"/>
      <c r="U471" s="18"/>
      <c r="V471" s="63"/>
      <c r="W471" s="66"/>
      <c r="X471" s="70"/>
      <c r="Y471" s="100"/>
      <c r="Z471" s="31" t="str">
        <f>IF(TRIM(M471)="","",IF(AND(Q471="SI", G467="CUARTO NIVEL PHD"),1.5,IF(AND(Q471="SI",G467="CUARTO NIVEL MAESTRIA"),1,0)))</f>
        <v/>
      </c>
    </row>
    <row r="472" spans="1:26" s="8" customFormat="1" ht="27.95" customHeight="1" x14ac:dyDescent="0.25">
      <c r="A472" s="55" t="s">
        <v>189</v>
      </c>
      <c r="B472" s="58"/>
      <c r="C472" s="58"/>
      <c r="D472" s="58"/>
      <c r="E472" s="58"/>
      <c r="F472" s="58"/>
      <c r="G472" s="58"/>
      <c r="H472" s="58"/>
      <c r="I472" s="58"/>
      <c r="J472" s="42"/>
      <c r="K472" s="42"/>
      <c r="L472" s="3"/>
      <c r="M472" s="3"/>
      <c r="N472" s="48"/>
      <c r="O472" s="4"/>
      <c r="P472" s="4"/>
      <c r="Q472" s="5"/>
      <c r="R472" s="6"/>
      <c r="S472" s="6"/>
      <c r="T472" s="7"/>
      <c r="U472" s="7"/>
      <c r="V472" s="61">
        <f>SUM(U472:U476)</f>
        <v>0</v>
      </c>
      <c r="W472" s="64"/>
      <c r="X472" s="67"/>
      <c r="Y472" s="98" t="e">
        <f>IF((SUMIF(Z472:Z476,"0",U472:U476)/SUM(U472:U476) &gt;0.5),"NO","SI")</f>
        <v>#DIV/0!</v>
      </c>
      <c r="Z472" s="29" t="str">
        <f>IF(TRIM(M472)="","",IF(AND(Q472="SI", G472="CUARTO NIVEL PHD"),1.5,IF(AND(Q472="SI",G472="CUARTO NIVEL MAESTRIA"),1,0)))</f>
        <v/>
      </c>
    </row>
    <row r="473" spans="1:26" s="8" customFormat="1" ht="27.95" customHeight="1" x14ac:dyDescent="0.25">
      <c r="A473" s="56"/>
      <c r="B473" s="59"/>
      <c r="C473" s="59"/>
      <c r="D473" s="59"/>
      <c r="E473" s="59"/>
      <c r="F473" s="59"/>
      <c r="G473" s="59"/>
      <c r="H473" s="59"/>
      <c r="I473" s="59"/>
      <c r="J473" s="43"/>
      <c r="K473" s="43"/>
      <c r="L473" s="9"/>
      <c r="M473" s="9"/>
      <c r="N473" s="49"/>
      <c r="O473" s="10"/>
      <c r="P473" s="10"/>
      <c r="Q473" s="11"/>
      <c r="R473" s="12"/>
      <c r="S473" s="12"/>
      <c r="T473" s="10"/>
      <c r="U473" s="10"/>
      <c r="V473" s="62"/>
      <c r="W473" s="65"/>
      <c r="X473" s="68"/>
      <c r="Y473" s="99"/>
      <c r="Z473" s="30" t="str">
        <f>IF(TRIM(M473)="","",IF(AND(Q473="SI", G472="CUARTO NIVEL PHD"),1.5,IF(AND(Q473="SI",G472="CUARTO NIVEL MAESTRIA"),1,0)))</f>
        <v/>
      </c>
    </row>
    <row r="474" spans="1:26" s="8" customFormat="1" ht="27.95" customHeight="1" x14ac:dyDescent="0.25">
      <c r="A474" s="56"/>
      <c r="B474" s="59"/>
      <c r="C474" s="59"/>
      <c r="D474" s="59"/>
      <c r="E474" s="59"/>
      <c r="F474" s="59"/>
      <c r="G474" s="59"/>
      <c r="H474" s="59"/>
      <c r="I474" s="59"/>
      <c r="J474" s="43"/>
      <c r="K474" s="43"/>
      <c r="L474" s="13"/>
      <c r="M474" s="13"/>
      <c r="N474" s="50"/>
      <c r="O474" s="10"/>
      <c r="P474" s="10"/>
      <c r="Q474" s="14"/>
      <c r="R474" s="15"/>
      <c r="S474" s="15"/>
      <c r="T474" s="16"/>
      <c r="U474" s="16"/>
      <c r="V474" s="62"/>
      <c r="W474" s="65"/>
      <c r="X474" s="69"/>
      <c r="Y474" s="99"/>
      <c r="Z474" s="30" t="str">
        <f>IF(TRIM(M474)="","",IF(AND(Q474="SI", G472="CUARTO NIVEL PHD"),1.5,IF(AND(Q474="SI",G472="CUARTO NIVEL MAESTRIA"),1,0)))</f>
        <v/>
      </c>
    </row>
    <row r="475" spans="1:26" s="8" customFormat="1" ht="27.95" customHeight="1" x14ac:dyDescent="0.25">
      <c r="A475" s="56"/>
      <c r="B475" s="59"/>
      <c r="C475" s="59"/>
      <c r="D475" s="59"/>
      <c r="E475" s="59"/>
      <c r="F475" s="59"/>
      <c r="G475" s="59"/>
      <c r="H475" s="59"/>
      <c r="I475" s="59"/>
      <c r="J475" s="44"/>
      <c r="K475" s="43"/>
      <c r="L475" s="13"/>
      <c r="M475" s="13"/>
      <c r="N475" s="50"/>
      <c r="O475" s="10" t="str">
        <f>IF(TRIM(N475)="","",LOOKUP(N475,Datos!$L$8:$L$33,Datos!$J$8:$J$33))</f>
        <v/>
      </c>
      <c r="P475" s="10" t="str">
        <f>IF(TRIM(N475)="","",LOOKUP(N475, Datos!$L$8:$L$33,Datos!$K$8:$K$33))</f>
        <v/>
      </c>
      <c r="Q475" s="14"/>
      <c r="R475" s="15"/>
      <c r="S475" s="15"/>
      <c r="T475" s="16"/>
      <c r="U475" s="16"/>
      <c r="V475" s="62"/>
      <c r="W475" s="65"/>
      <c r="X475" s="69"/>
      <c r="Y475" s="99"/>
      <c r="Z475" s="30" t="str">
        <f>IF(TRIM(M475)="","",IF(AND(Q475="SI", G472="CUARTO NIVEL PHD"),1.5,IF(AND(Q475="SI",G472="CUARTO NIVEL MAESTRIA"),1,0)))</f>
        <v/>
      </c>
    </row>
    <row r="476" spans="1:26" s="8" customFormat="1" ht="27.95" customHeight="1" thickBot="1" x14ac:dyDescent="0.3">
      <c r="A476" s="57"/>
      <c r="B476" s="60"/>
      <c r="C476" s="60"/>
      <c r="D476" s="60"/>
      <c r="E476" s="60"/>
      <c r="F476" s="60"/>
      <c r="G476" s="60"/>
      <c r="H476" s="60"/>
      <c r="I476" s="60"/>
      <c r="J476" s="54"/>
      <c r="K476" s="54"/>
      <c r="L476" s="17"/>
      <c r="M476" s="17"/>
      <c r="N476" s="51"/>
      <c r="O476" s="18" t="str">
        <f>IF(TRIM(N476)="","",LOOKUP(N476,Datos!$L$8:$L$33,Datos!$J$8:$J$33))</f>
        <v/>
      </c>
      <c r="P476" s="18" t="str">
        <f>IF(TRIM(N476)="","",LOOKUP(N476, Datos!$L$8:$L$33,Datos!$K$8:$K$33))</f>
        <v/>
      </c>
      <c r="Q476" s="19"/>
      <c r="R476" s="20"/>
      <c r="S476" s="20"/>
      <c r="T476" s="18"/>
      <c r="U476" s="18"/>
      <c r="V476" s="63"/>
      <c r="W476" s="66"/>
      <c r="X476" s="70"/>
      <c r="Y476" s="100"/>
      <c r="Z476" s="31" t="str">
        <f>IF(TRIM(M476)="","",IF(AND(Q476="SI", G472="CUARTO NIVEL PHD"),1.5,IF(AND(Q476="SI",G472="CUARTO NIVEL MAESTRIA"),1,0)))</f>
        <v/>
      </c>
    </row>
    <row r="477" spans="1:26" s="8" customFormat="1" ht="27.95" customHeight="1" x14ac:dyDescent="0.25">
      <c r="A477" s="55" t="s">
        <v>190</v>
      </c>
      <c r="B477" s="58"/>
      <c r="C477" s="58"/>
      <c r="D477" s="58"/>
      <c r="E477" s="58"/>
      <c r="F477" s="58"/>
      <c r="G477" s="58"/>
      <c r="H477" s="58"/>
      <c r="I477" s="58"/>
      <c r="J477" s="42"/>
      <c r="K477" s="42"/>
      <c r="L477" s="3"/>
      <c r="M477" s="3"/>
      <c r="N477" s="48"/>
      <c r="O477" s="4"/>
      <c r="P477" s="4"/>
      <c r="Q477" s="5"/>
      <c r="R477" s="6"/>
      <c r="S477" s="6"/>
      <c r="T477" s="7"/>
      <c r="U477" s="7"/>
      <c r="V477" s="61">
        <f>SUM(U477:U481)</f>
        <v>0</v>
      </c>
      <c r="W477" s="64"/>
      <c r="X477" s="67"/>
      <c r="Y477" s="98" t="e">
        <f>IF((SUMIF(Z477:Z481,"0",U477:U481)/SUM(U477:U481) &gt;0.5),"NO","SI")</f>
        <v>#DIV/0!</v>
      </c>
      <c r="Z477" s="29" t="str">
        <f>IF(TRIM(M477)="","",IF(AND(Q477="SI", G477="CUARTO NIVEL PHD"),1.5,IF(AND(Q477="SI",G477="CUARTO NIVEL MAESTRIA"),1,0)))</f>
        <v/>
      </c>
    </row>
    <row r="478" spans="1:26" s="8" customFormat="1" ht="27.95" customHeight="1" x14ac:dyDescent="0.25">
      <c r="A478" s="56"/>
      <c r="B478" s="59"/>
      <c r="C478" s="59"/>
      <c r="D478" s="59"/>
      <c r="E478" s="59"/>
      <c r="F478" s="59"/>
      <c r="G478" s="59"/>
      <c r="H478" s="59"/>
      <c r="I478" s="59"/>
      <c r="J478" s="43"/>
      <c r="K478" s="43"/>
      <c r="L478" s="9"/>
      <c r="M478" s="9"/>
      <c r="N478" s="49"/>
      <c r="O478" s="10"/>
      <c r="P478" s="10"/>
      <c r="Q478" s="11"/>
      <c r="R478" s="12"/>
      <c r="S478" s="12"/>
      <c r="T478" s="10"/>
      <c r="U478" s="10"/>
      <c r="V478" s="62"/>
      <c r="W478" s="65"/>
      <c r="X478" s="68"/>
      <c r="Y478" s="99"/>
      <c r="Z478" s="30" t="str">
        <f>IF(TRIM(M478)="","",IF(AND(Q478="SI", G477="CUARTO NIVEL PHD"),1.5,IF(AND(Q478="SI",G477="CUARTO NIVEL MAESTRIA"),1,0)))</f>
        <v/>
      </c>
    </row>
    <row r="479" spans="1:26" s="8" customFormat="1" ht="27.95" customHeight="1" x14ac:dyDescent="0.25">
      <c r="A479" s="56"/>
      <c r="B479" s="59"/>
      <c r="C479" s="59"/>
      <c r="D479" s="59"/>
      <c r="E479" s="59"/>
      <c r="F479" s="59"/>
      <c r="G479" s="59"/>
      <c r="H479" s="59"/>
      <c r="I479" s="59"/>
      <c r="J479" s="43"/>
      <c r="K479" s="43"/>
      <c r="L479" s="13"/>
      <c r="M479" s="13"/>
      <c r="N479" s="50"/>
      <c r="O479" s="10"/>
      <c r="P479" s="10"/>
      <c r="Q479" s="14"/>
      <c r="R479" s="15"/>
      <c r="S479" s="15"/>
      <c r="T479" s="16"/>
      <c r="U479" s="16"/>
      <c r="V479" s="62"/>
      <c r="W479" s="65"/>
      <c r="X479" s="69"/>
      <c r="Y479" s="99"/>
      <c r="Z479" s="30" t="str">
        <f>IF(TRIM(M479)="","",IF(AND(Q479="SI", G477="CUARTO NIVEL PHD"),1.5,IF(AND(Q479="SI",G477="CUARTO NIVEL MAESTRIA"),1,0)))</f>
        <v/>
      </c>
    </row>
    <row r="480" spans="1:26" s="8" customFormat="1" ht="27.95" customHeight="1" x14ac:dyDescent="0.25">
      <c r="A480" s="56"/>
      <c r="B480" s="59"/>
      <c r="C480" s="59"/>
      <c r="D480" s="59"/>
      <c r="E480" s="59"/>
      <c r="F480" s="59"/>
      <c r="G480" s="59"/>
      <c r="H480" s="59"/>
      <c r="I480" s="59"/>
      <c r="J480" s="44"/>
      <c r="K480" s="43"/>
      <c r="L480" s="13"/>
      <c r="M480" s="13"/>
      <c r="N480" s="50"/>
      <c r="O480" s="10" t="str">
        <f>IF(TRIM(N480)="","",LOOKUP(N480,Datos!$L$8:$L$33,Datos!$J$8:$J$33))</f>
        <v/>
      </c>
      <c r="P480" s="10" t="str">
        <f>IF(TRIM(N480)="","",LOOKUP(N480, Datos!$L$8:$L$33,Datos!$K$8:$K$33))</f>
        <v/>
      </c>
      <c r="Q480" s="14"/>
      <c r="R480" s="15"/>
      <c r="S480" s="15"/>
      <c r="T480" s="16"/>
      <c r="U480" s="16"/>
      <c r="V480" s="62"/>
      <c r="W480" s="65"/>
      <c r="X480" s="69"/>
      <c r="Y480" s="99"/>
      <c r="Z480" s="30" t="str">
        <f>IF(TRIM(M480)="","",IF(AND(Q480="SI", G477="CUARTO NIVEL PHD"),1.5,IF(AND(Q480="SI",G477="CUARTO NIVEL MAESTRIA"),1,0)))</f>
        <v/>
      </c>
    </row>
    <row r="481" spans="1:26" s="8" customFormat="1" ht="27.95" customHeight="1" thickBot="1" x14ac:dyDescent="0.3">
      <c r="A481" s="57"/>
      <c r="B481" s="60"/>
      <c r="C481" s="60"/>
      <c r="D481" s="60"/>
      <c r="E481" s="60"/>
      <c r="F481" s="60"/>
      <c r="G481" s="60"/>
      <c r="H481" s="60"/>
      <c r="I481" s="60"/>
      <c r="J481" s="54"/>
      <c r="K481" s="54"/>
      <c r="L481" s="17"/>
      <c r="M481" s="17"/>
      <c r="N481" s="51"/>
      <c r="O481" s="18" t="str">
        <f>IF(TRIM(N481)="","",LOOKUP(N481,Datos!$L$8:$L$33,Datos!$J$8:$J$33))</f>
        <v/>
      </c>
      <c r="P481" s="18" t="str">
        <f>IF(TRIM(N481)="","",LOOKUP(N481, Datos!$L$8:$L$33,Datos!$K$8:$K$33))</f>
        <v/>
      </c>
      <c r="Q481" s="19"/>
      <c r="R481" s="20"/>
      <c r="S481" s="20"/>
      <c r="T481" s="18"/>
      <c r="U481" s="18"/>
      <c r="V481" s="63"/>
      <c r="W481" s="66"/>
      <c r="X481" s="70"/>
      <c r="Y481" s="100"/>
      <c r="Z481" s="31" t="str">
        <f>IF(TRIM(M481)="","",IF(AND(Q481="SI", G477="CUARTO NIVEL PHD"),1.5,IF(AND(Q481="SI",G477="CUARTO NIVEL MAESTRIA"),1,0)))</f>
        <v/>
      </c>
    </row>
    <row r="482" spans="1:26" s="8" customFormat="1" ht="27.95" customHeight="1" x14ac:dyDescent="0.25">
      <c r="A482" s="55" t="s">
        <v>191</v>
      </c>
      <c r="B482" s="58"/>
      <c r="C482" s="58"/>
      <c r="D482" s="58"/>
      <c r="E482" s="58"/>
      <c r="F482" s="58"/>
      <c r="G482" s="58"/>
      <c r="H482" s="58"/>
      <c r="I482" s="58"/>
      <c r="J482" s="42"/>
      <c r="K482" s="42"/>
      <c r="L482" s="3"/>
      <c r="M482" s="3"/>
      <c r="N482" s="48"/>
      <c r="O482" s="4"/>
      <c r="P482" s="4"/>
      <c r="Q482" s="5"/>
      <c r="R482" s="6"/>
      <c r="S482" s="6"/>
      <c r="T482" s="7"/>
      <c r="U482" s="7"/>
      <c r="V482" s="61">
        <f>SUM(U482:U486)</f>
        <v>0</v>
      </c>
      <c r="W482" s="64"/>
      <c r="X482" s="67"/>
      <c r="Y482" s="98" t="e">
        <f>IF((SUMIF(Z482:Z486,"0",U482:U486)/SUM(U482:U486) &gt;0.5),"NO","SI")</f>
        <v>#DIV/0!</v>
      </c>
      <c r="Z482" s="29" t="str">
        <f>IF(TRIM(M482)="","",IF(AND(Q482="SI", G482="CUARTO NIVEL PHD"),1.5,IF(AND(Q482="SI",G482="CUARTO NIVEL MAESTRIA"),1,0)))</f>
        <v/>
      </c>
    </row>
    <row r="483" spans="1:26" s="8" customFormat="1" ht="27.95" customHeight="1" x14ac:dyDescent="0.25">
      <c r="A483" s="56"/>
      <c r="B483" s="59"/>
      <c r="C483" s="59"/>
      <c r="D483" s="59"/>
      <c r="E483" s="59"/>
      <c r="F483" s="59"/>
      <c r="G483" s="59"/>
      <c r="H483" s="59"/>
      <c r="I483" s="59"/>
      <c r="J483" s="43"/>
      <c r="K483" s="43"/>
      <c r="L483" s="9"/>
      <c r="M483" s="9"/>
      <c r="N483" s="49"/>
      <c r="O483" s="10"/>
      <c r="P483" s="10"/>
      <c r="Q483" s="11"/>
      <c r="R483" s="12"/>
      <c r="S483" s="12"/>
      <c r="T483" s="10"/>
      <c r="U483" s="10"/>
      <c r="V483" s="62"/>
      <c r="W483" s="65"/>
      <c r="X483" s="68"/>
      <c r="Y483" s="99"/>
      <c r="Z483" s="30" t="str">
        <f>IF(TRIM(M483)="","",IF(AND(Q483="SI", G482="CUARTO NIVEL PHD"),1.5,IF(AND(Q483="SI",G482="CUARTO NIVEL MAESTRIA"),1,0)))</f>
        <v/>
      </c>
    </row>
    <row r="484" spans="1:26" s="8" customFormat="1" ht="27.95" customHeight="1" x14ac:dyDescent="0.25">
      <c r="A484" s="56"/>
      <c r="B484" s="59"/>
      <c r="C484" s="59"/>
      <c r="D484" s="59"/>
      <c r="E484" s="59"/>
      <c r="F484" s="59"/>
      <c r="G484" s="59"/>
      <c r="H484" s="59"/>
      <c r="I484" s="59"/>
      <c r="J484" s="43"/>
      <c r="K484" s="43"/>
      <c r="L484" s="13"/>
      <c r="M484" s="13"/>
      <c r="N484" s="50"/>
      <c r="O484" s="10"/>
      <c r="P484" s="10"/>
      <c r="Q484" s="14"/>
      <c r="R484" s="15"/>
      <c r="S484" s="15"/>
      <c r="T484" s="16"/>
      <c r="U484" s="16"/>
      <c r="V484" s="62"/>
      <c r="W484" s="65"/>
      <c r="X484" s="69"/>
      <c r="Y484" s="99"/>
      <c r="Z484" s="30" t="str">
        <f>IF(TRIM(M484)="","",IF(AND(Q484="SI", G482="CUARTO NIVEL PHD"),1.5,IF(AND(Q484="SI",G482="CUARTO NIVEL MAESTRIA"),1,0)))</f>
        <v/>
      </c>
    </row>
    <row r="485" spans="1:26" s="8" customFormat="1" ht="27.95" customHeight="1" x14ac:dyDescent="0.25">
      <c r="A485" s="56"/>
      <c r="B485" s="59"/>
      <c r="C485" s="59"/>
      <c r="D485" s="59"/>
      <c r="E485" s="59"/>
      <c r="F485" s="59"/>
      <c r="G485" s="59"/>
      <c r="H485" s="59"/>
      <c r="I485" s="59"/>
      <c r="J485" s="44"/>
      <c r="K485" s="43"/>
      <c r="L485" s="13"/>
      <c r="M485" s="13"/>
      <c r="N485" s="50"/>
      <c r="O485" s="10" t="str">
        <f>IF(TRIM(N485)="","",LOOKUP(N485,Datos!$L$8:$L$33,Datos!$J$8:$J$33))</f>
        <v/>
      </c>
      <c r="P485" s="10" t="str">
        <f>IF(TRIM(N485)="","",LOOKUP(N485, Datos!$L$8:$L$33,Datos!$K$8:$K$33))</f>
        <v/>
      </c>
      <c r="Q485" s="14"/>
      <c r="R485" s="15"/>
      <c r="S485" s="15"/>
      <c r="T485" s="16"/>
      <c r="U485" s="16"/>
      <c r="V485" s="62"/>
      <c r="W485" s="65"/>
      <c r="X485" s="69"/>
      <c r="Y485" s="99"/>
      <c r="Z485" s="30" t="str">
        <f>IF(TRIM(M485)="","",IF(AND(Q485="SI", G482="CUARTO NIVEL PHD"),1.5,IF(AND(Q485="SI",G482="CUARTO NIVEL MAESTRIA"),1,0)))</f>
        <v/>
      </c>
    </row>
    <row r="486" spans="1:26" s="8" customFormat="1" ht="27.95" customHeight="1" thickBot="1" x14ac:dyDescent="0.3">
      <c r="A486" s="57"/>
      <c r="B486" s="60"/>
      <c r="C486" s="60"/>
      <c r="D486" s="60"/>
      <c r="E486" s="60"/>
      <c r="F486" s="60"/>
      <c r="G486" s="60"/>
      <c r="H486" s="60"/>
      <c r="I486" s="60"/>
      <c r="J486" s="54"/>
      <c r="K486" s="54"/>
      <c r="L486" s="17"/>
      <c r="M486" s="17"/>
      <c r="N486" s="51"/>
      <c r="O486" s="18" t="str">
        <f>IF(TRIM(N486)="","",LOOKUP(N486,Datos!$L$8:$L$33,Datos!$J$8:$J$33))</f>
        <v/>
      </c>
      <c r="P486" s="18" t="str">
        <f>IF(TRIM(N486)="","",LOOKUP(N486, Datos!$L$8:$L$33,Datos!$K$8:$K$33))</f>
        <v/>
      </c>
      <c r="Q486" s="19"/>
      <c r="R486" s="20"/>
      <c r="S486" s="20"/>
      <c r="T486" s="18"/>
      <c r="U486" s="18"/>
      <c r="V486" s="63"/>
      <c r="W486" s="66"/>
      <c r="X486" s="70"/>
      <c r="Y486" s="100"/>
      <c r="Z486" s="31" t="str">
        <f>IF(TRIM(M486)="","",IF(AND(Q486="SI", G482="CUARTO NIVEL PHD"),1.5,IF(AND(Q486="SI",G482="CUARTO NIVEL MAESTRIA"),1,0)))</f>
        <v/>
      </c>
    </row>
    <row r="487" spans="1:26" s="8" customFormat="1" ht="27.95" customHeight="1" x14ac:dyDescent="0.25">
      <c r="A487" s="55" t="s">
        <v>192</v>
      </c>
      <c r="B487" s="58"/>
      <c r="C487" s="58"/>
      <c r="D487" s="58"/>
      <c r="E487" s="58"/>
      <c r="F487" s="58"/>
      <c r="G487" s="58"/>
      <c r="H487" s="58"/>
      <c r="I487" s="58"/>
      <c r="J487" s="42"/>
      <c r="K487" s="42"/>
      <c r="L487" s="3"/>
      <c r="M487" s="3"/>
      <c r="N487" s="48"/>
      <c r="O487" s="4"/>
      <c r="P487" s="4"/>
      <c r="Q487" s="5"/>
      <c r="R487" s="6"/>
      <c r="S487" s="6"/>
      <c r="T487" s="7"/>
      <c r="U487" s="7"/>
      <c r="V487" s="61">
        <f>SUM(U487:U491)</f>
        <v>0</v>
      </c>
      <c r="W487" s="64"/>
      <c r="X487" s="67"/>
      <c r="Y487" s="98" t="e">
        <f>IF((SUMIF(Z487:Z491,"0",U487:U491)/SUM(U487:U491) &gt;0.5),"NO","SI")</f>
        <v>#DIV/0!</v>
      </c>
      <c r="Z487" s="29" t="str">
        <f>IF(TRIM(M487)="","",IF(AND(Q487="SI", G487="CUARTO NIVEL PHD"),1.5,IF(AND(Q487="SI",G487="CUARTO NIVEL MAESTRIA"),1,0)))</f>
        <v/>
      </c>
    </row>
    <row r="488" spans="1:26" s="8" customFormat="1" ht="27.95" customHeight="1" x14ac:dyDescent="0.25">
      <c r="A488" s="56"/>
      <c r="B488" s="59"/>
      <c r="C488" s="59"/>
      <c r="D488" s="59"/>
      <c r="E488" s="59"/>
      <c r="F488" s="59"/>
      <c r="G488" s="59"/>
      <c r="H488" s="59"/>
      <c r="I488" s="59"/>
      <c r="J488" s="43"/>
      <c r="K488" s="43"/>
      <c r="L488" s="9"/>
      <c r="M488" s="9"/>
      <c r="N488" s="49"/>
      <c r="O488" s="10"/>
      <c r="P488" s="10"/>
      <c r="Q488" s="11"/>
      <c r="R488" s="12"/>
      <c r="S488" s="12"/>
      <c r="T488" s="10"/>
      <c r="U488" s="10"/>
      <c r="V488" s="62"/>
      <c r="W488" s="65"/>
      <c r="X488" s="68"/>
      <c r="Y488" s="99"/>
      <c r="Z488" s="30" t="str">
        <f>IF(TRIM(M488)="","",IF(AND(Q488="SI", G487="CUARTO NIVEL PHD"),1.5,IF(AND(Q488="SI",G487="CUARTO NIVEL MAESTRIA"),1,0)))</f>
        <v/>
      </c>
    </row>
    <row r="489" spans="1:26" s="8" customFormat="1" ht="27.95" customHeight="1" x14ac:dyDescent="0.25">
      <c r="A489" s="56"/>
      <c r="B489" s="59"/>
      <c r="C489" s="59"/>
      <c r="D489" s="59"/>
      <c r="E489" s="59"/>
      <c r="F489" s="59"/>
      <c r="G489" s="59"/>
      <c r="H489" s="59"/>
      <c r="I489" s="59"/>
      <c r="J489" s="43"/>
      <c r="K489" s="43"/>
      <c r="L489" s="13"/>
      <c r="M489" s="13"/>
      <c r="N489" s="50"/>
      <c r="O489" s="10"/>
      <c r="P489" s="10"/>
      <c r="Q489" s="14"/>
      <c r="R489" s="15"/>
      <c r="S489" s="15"/>
      <c r="T489" s="16"/>
      <c r="U489" s="16"/>
      <c r="V489" s="62"/>
      <c r="W489" s="65"/>
      <c r="X489" s="69"/>
      <c r="Y489" s="99"/>
      <c r="Z489" s="30" t="str">
        <f>IF(TRIM(M489)="","",IF(AND(Q489="SI", G487="CUARTO NIVEL PHD"),1.5,IF(AND(Q489="SI",G487="CUARTO NIVEL MAESTRIA"),1,0)))</f>
        <v/>
      </c>
    </row>
    <row r="490" spans="1:26" s="8" customFormat="1" ht="27.95" customHeight="1" x14ac:dyDescent="0.25">
      <c r="A490" s="56"/>
      <c r="B490" s="59"/>
      <c r="C490" s="59"/>
      <c r="D490" s="59"/>
      <c r="E490" s="59"/>
      <c r="F490" s="59"/>
      <c r="G490" s="59"/>
      <c r="H490" s="59"/>
      <c r="I490" s="59"/>
      <c r="J490" s="44"/>
      <c r="K490" s="43"/>
      <c r="L490" s="13"/>
      <c r="M490" s="13"/>
      <c r="N490" s="50"/>
      <c r="O490" s="10" t="str">
        <f>IF(TRIM(N490)="","",LOOKUP(N490,Datos!$L$8:$L$33,Datos!$J$8:$J$33))</f>
        <v/>
      </c>
      <c r="P490" s="10" t="str">
        <f>IF(TRIM(N490)="","",LOOKUP(N490, Datos!$L$8:$L$33,Datos!$K$8:$K$33))</f>
        <v/>
      </c>
      <c r="Q490" s="14"/>
      <c r="R490" s="15"/>
      <c r="S490" s="15"/>
      <c r="T490" s="16"/>
      <c r="U490" s="16"/>
      <c r="V490" s="62"/>
      <c r="W490" s="65"/>
      <c r="X490" s="69"/>
      <c r="Y490" s="99"/>
      <c r="Z490" s="30" t="str">
        <f>IF(TRIM(M490)="","",IF(AND(Q490="SI", G487="CUARTO NIVEL PHD"),1.5,IF(AND(Q490="SI",G487="CUARTO NIVEL MAESTRIA"),1,0)))</f>
        <v/>
      </c>
    </row>
    <row r="491" spans="1:26" s="8" customFormat="1" ht="27.95" customHeight="1" thickBot="1" x14ac:dyDescent="0.3">
      <c r="A491" s="57"/>
      <c r="B491" s="60"/>
      <c r="C491" s="60"/>
      <c r="D491" s="60"/>
      <c r="E491" s="60"/>
      <c r="F491" s="60"/>
      <c r="G491" s="60"/>
      <c r="H491" s="60"/>
      <c r="I491" s="60"/>
      <c r="J491" s="54"/>
      <c r="K491" s="54"/>
      <c r="L491" s="17"/>
      <c r="M491" s="17"/>
      <c r="N491" s="51"/>
      <c r="O491" s="18" t="str">
        <f>IF(TRIM(N491)="","",LOOKUP(N491,Datos!$L$8:$L$33,Datos!$J$8:$J$33))</f>
        <v/>
      </c>
      <c r="P491" s="18" t="str">
        <f>IF(TRIM(N491)="","",LOOKUP(N491, Datos!$L$8:$L$33,Datos!$K$8:$K$33))</f>
        <v/>
      </c>
      <c r="Q491" s="19"/>
      <c r="R491" s="20"/>
      <c r="S491" s="20"/>
      <c r="T491" s="18"/>
      <c r="U491" s="18"/>
      <c r="V491" s="63"/>
      <c r="W491" s="66"/>
      <c r="X491" s="70"/>
      <c r="Y491" s="100"/>
      <c r="Z491" s="31" t="str">
        <f>IF(TRIM(M491)="","",IF(AND(Q491="SI", G487="CUARTO NIVEL PHD"),1.5,IF(AND(Q491="SI",G487="CUARTO NIVEL MAESTRIA"),1,0)))</f>
        <v/>
      </c>
    </row>
    <row r="492" spans="1:26" s="8" customFormat="1" ht="27.95" customHeight="1" x14ac:dyDescent="0.25">
      <c r="A492" s="55" t="s">
        <v>193</v>
      </c>
      <c r="B492" s="58"/>
      <c r="C492" s="58"/>
      <c r="D492" s="58"/>
      <c r="E492" s="58"/>
      <c r="F492" s="58"/>
      <c r="G492" s="58"/>
      <c r="H492" s="58"/>
      <c r="I492" s="58"/>
      <c r="J492" s="42"/>
      <c r="K492" s="42"/>
      <c r="L492" s="3"/>
      <c r="M492" s="3"/>
      <c r="N492" s="48"/>
      <c r="O492" s="4"/>
      <c r="P492" s="4"/>
      <c r="Q492" s="5"/>
      <c r="R492" s="6"/>
      <c r="S492" s="6"/>
      <c r="T492" s="7"/>
      <c r="U492" s="7"/>
      <c r="V492" s="61">
        <f>SUM(U492:U496)</f>
        <v>0</v>
      </c>
      <c r="W492" s="64"/>
      <c r="X492" s="67"/>
      <c r="Y492" s="98" t="e">
        <f>IF((SUMIF(Z492:Z496,"0",U492:U496)/SUM(U492:U496) &gt;0.5),"NO","SI")</f>
        <v>#DIV/0!</v>
      </c>
      <c r="Z492" s="29" t="str">
        <f>IF(TRIM(M492)="","",IF(AND(Q492="SI", G492="CUARTO NIVEL PHD"),1.5,IF(AND(Q492="SI",G492="CUARTO NIVEL MAESTRIA"),1,0)))</f>
        <v/>
      </c>
    </row>
    <row r="493" spans="1:26" s="8" customFormat="1" ht="27.95" customHeight="1" x14ac:dyDescent="0.25">
      <c r="A493" s="56"/>
      <c r="B493" s="59"/>
      <c r="C493" s="59"/>
      <c r="D493" s="59"/>
      <c r="E493" s="59"/>
      <c r="F493" s="59"/>
      <c r="G493" s="59"/>
      <c r="H493" s="59"/>
      <c r="I493" s="59"/>
      <c r="J493" s="43"/>
      <c r="K493" s="43"/>
      <c r="L493" s="9"/>
      <c r="M493" s="9"/>
      <c r="N493" s="49"/>
      <c r="O493" s="10"/>
      <c r="P493" s="10"/>
      <c r="Q493" s="11"/>
      <c r="R493" s="12"/>
      <c r="S493" s="12"/>
      <c r="T493" s="10"/>
      <c r="U493" s="10"/>
      <c r="V493" s="62"/>
      <c r="W493" s="65"/>
      <c r="X493" s="68"/>
      <c r="Y493" s="99"/>
      <c r="Z493" s="30" t="str">
        <f>IF(TRIM(M493)="","",IF(AND(Q493="SI", G492="CUARTO NIVEL PHD"),1.5,IF(AND(Q493="SI",G492="CUARTO NIVEL MAESTRIA"),1,0)))</f>
        <v/>
      </c>
    </row>
    <row r="494" spans="1:26" s="8" customFormat="1" ht="27.95" customHeight="1" x14ac:dyDescent="0.25">
      <c r="A494" s="56"/>
      <c r="B494" s="59"/>
      <c r="C494" s="59"/>
      <c r="D494" s="59"/>
      <c r="E494" s="59"/>
      <c r="F494" s="59"/>
      <c r="G494" s="59"/>
      <c r="H494" s="59"/>
      <c r="I494" s="59"/>
      <c r="J494" s="43"/>
      <c r="K494" s="43"/>
      <c r="L494" s="13"/>
      <c r="M494" s="13"/>
      <c r="N494" s="50"/>
      <c r="O494" s="10"/>
      <c r="P494" s="10"/>
      <c r="Q494" s="14"/>
      <c r="R494" s="15"/>
      <c r="S494" s="15"/>
      <c r="T494" s="16"/>
      <c r="U494" s="16"/>
      <c r="V494" s="62"/>
      <c r="W494" s="65"/>
      <c r="X494" s="69"/>
      <c r="Y494" s="99"/>
      <c r="Z494" s="30" t="str">
        <f>IF(TRIM(M494)="","",IF(AND(Q494="SI", G492="CUARTO NIVEL PHD"),1.5,IF(AND(Q494="SI",G492="CUARTO NIVEL MAESTRIA"),1,0)))</f>
        <v/>
      </c>
    </row>
    <row r="495" spans="1:26" s="8" customFormat="1" ht="27.95" customHeight="1" x14ac:dyDescent="0.25">
      <c r="A495" s="56"/>
      <c r="B495" s="59"/>
      <c r="C495" s="59"/>
      <c r="D495" s="59"/>
      <c r="E495" s="59"/>
      <c r="F495" s="59"/>
      <c r="G495" s="59"/>
      <c r="H495" s="59"/>
      <c r="I495" s="59"/>
      <c r="J495" s="44"/>
      <c r="K495" s="43"/>
      <c r="L495" s="13"/>
      <c r="M495" s="13"/>
      <c r="N495" s="50"/>
      <c r="O495" s="10" t="str">
        <f>IF(TRIM(N495)="","",LOOKUP(N495,Datos!$L$8:$L$33,Datos!$J$8:$J$33))</f>
        <v/>
      </c>
      <c r="P495" s="10" t="str">
        <f>IF(TRIM(N495)="","",LOOKUP(N495, Datos!$L$8:$L$33,Datos!$K$8:$K$33))</f>
        <v/>
      </c>
      <c r="Q495" s="14"/>
      <c r="R495" s="15"/>
      <c r="S495" s="15"/>
      <c r="T495" s="16"/>
      <c r="U495" s="16"/>
      <c r="V495" s="62"/>
      <c r="W495" s="65"/>
      <c r="X495" s="69"/>
      <c r="Y495" s="99"/>
      <c r="Z495" s="30" t="str">
        <f>IF(TRIM(M495)="","",IF(AND(Q495="SI", G492="CUARTO NIVEL PHD"),1.5,IF(AND(Q495="SI",G492="CUARTO NIVEL MAESTRIA"),1,0)))</f>
        <v/>
      </c>
    </row>
    <row r="496" spans="1:26" s="8" customFormat="1" ht="27.95" customHeight="1" thickBot="1" x14ac:dyDescent="0.3">
      <c r="A496" s="57"/>
      <c r="B496" s="60"/>
      <c r="C496" s="60"/>
      <c r="D496" s="60"/>
      <c r="E496" s="60"/>
      <c r="F496" s="60"/>
      <c r="G496" s="60"/>
      <c r="H496" s="60"/>
      <c r="I496" s="60"/>
      <c r="J496" s="54"/>
      <c r="K496" s="54"/>
      <c r="L496" s="17"/>
      <c r="M496" s="17"/>
      <c r="N496" s="51"/>
      <c r="O496" s="18" t="str">
        <f>IF(TRIM(N496)="","",LOOKUP(N496,Datos!$L$8:$L$33,Datos!$J$8:$J$33))</f>
        <v/>
      </c>
      <c r="P496" s="18" t="str">
        <f>IF(TRIM(N496)="","",LOOKUP(N496, Datos!$L$8:$L$33,Datos!$K$8:$K$33))</f>
        <v/>
      </c>
      <c r="Q496" s="19"/>
      <c r="R496" s="20"/>
      <c r="S496" s="20"/>
      <c r="T496" s="18"/>
      <c r="U496" s="18"/>
      <c r="V496" s="63"/>
      <c r="W496" s="66"/>
      <c r="X496" s="70"/>
      <c r="Y496" s="100"/>
      <c r="Z496" s="31" t="str">
        <f>IF(TRIM(M496)="","",IF(AND(Q496="SI", G492="CUARTO NIVEL PHD"),1.5,IF(AND(Q496="SI",G492="CUARTO NIVEL MAESTRIA"),1,0)))</f>
        <v/>
      </c>
    </row>
    <row r="497" spans="1:26" s="8" customFormat="1" ht="27.95" customHeight="1" x14ac:dyDescent="0.25">
      <c r="A497" s="55" t="s">
        <v>194</v>
      </c>
      <c r="B497" s="58"/>
      <c r="C497" s="58"/>
      <c r="D497" s="58"/>
      <c r="E497" s="58"/>
      <c r="F497" s="58"/>
      <c r="G497" s="58"/>
      <c r="H497" s="58"/>
      <c r="I497" s="58"/>
      <c r="J497" s="42"/>
      <c r="K497" s="42"/>
      <c r="L497" s="3"/>
      <c r="M497" s="3"/>
      <c r="N497" s="48"/>
      <c r="O497" s="4"/>
      <c r="P497" s="4"/>
      <c r="Q497" s="5"/>
      <c r="R497" s="6"/>
      <c r="S497" s="6"/>
      <c r="T497" s="7"/>
      <c r="U497" s="7"/>
      <c r="V497" s="61">
        <f>SUM(U497:U501)</f>
        <v>0</v>
      </c>
      <c r="W497" s="64"/>
      <c r="X497" s="67"/>
      <c r="Y497" s="98" t="e">
        <f>IF((SUMIF(Z497:Z501,"0",U497:U501)/SUM(U497:U501) &gt;0.5),"NO","SI")</f>
        <v>#DIV/0!</v>
      </c>
      <c r="Z497" s="29" t="str">
        <f>IF(TRIM(M497)="","",IF(AND(Q497="SI", G497="CUARTO NIVEL PHD"),1.5,IF(AND(Q497="SI",G497="CUARTO NIVEL MAESTRIA"),1,0)))</f>
        <v/>
      </c>
    </row>
    <row r="498" spans="1:26" s="8" customFormat="1" ht="27.95" customHeight="1" x14ac:dyDescent="0.25">
      <c r="A498" s="56"/>
      <c r="B498" s="59"/>
      <c r="C498" s="59"/>
      <c r="D498" s="59"/>
      <c r="E498" s="59"/>
      <c r="F498" s="59"/>
      <c r="G498" s="59"/>
      <c r="H498" s="59"/>
      <c r="I498" s="59"/>
      <c r="J498" s="43"/>
      <c r="K498" s="43"/>
      <c r="L498" s="9"/>
      <c r="M498" s="9"/>
      <c r="N498" s="49"/>
      <c r="O498" s="10"/>
      <c r="P498" s="10"/>
      <c r="Q498" s="11"/>
      <c r="R498" s="12"/>
      <c r="S498" s="12"/>
      <c r="T498" s="10"/>
      <c r="U498" s="10"/>
      <c r="V498" s="62"/>
      <c r="W498" s="65"/>
      <c r="X498" s="68"/>
      <c r="Y498" s="99"/>
      <c r="Z498" s="30" t="str">
        <f>IF(TRIM(M498)="","",IF(AND(Q498="SI", G497="CUARTO NIVEL PHD"),1.5,IF(AND(Q498="SI",G497="CUARTO NIVEL MAESTRIA"),1,0)))</f>
        <v/>
      </c>
    </row>
    <row r="499" spans="1:26" s="8" customFormat="1" ht="27.95" customHeight="1" x14ac:dyDescent="0.25">
      <c r="A499" s="56"/>
      <c r="B499" s="59"/>
      <c r="C499" s="59"/>
      <c r="D499" s="59"/>
      <c r="E499" s="59"/>
      <c r="F499" s="59"/>
      <c r="G499" s="59"/>
      <c r="H499" s="59"/>
      <c r="I499" s="59"/>
      <c r="J499" s="43"/>
      <c r="K499" s="43"/>
      <c r="L499" s="13"/>
      <c r="M499" s="13"/>
      <c r="N499" s="50"/>
      <c r="O499" s="10"/>
      <c r="P499" s="10"/>
      <c r="Q499" s="14"/>
      <c r="R499" s="15"/>
      <c r="S499" s="15"/>
      <c r="T499" s="16"/>
      <c r="U499" s="16"/>
      <c r="V499" s="62"/>
      <c r="W499" s="65"/>
      <c r="X499" s="69"/>
      <c r="Y499" s="99"/>
      <c r="Z499" s="30" t="str">
        <f>IF(TRIM(M499)="","",IF(AND(Q499="SI", G497="CUARTO NIVEL PHD"),1.5,IF(AND(Q499="SI",G497="CUARTO NIVEL MAESTRIA"),1,0)))</f>
        <v/>
      </c>
    </row>
    <row r="500" spans="1:26" s="8" customFormat="1" ht="27.95" customHeight="1" x14ac:dyDescent="0.25">
      <c r="A500" s="56"/>
      <c r="B500" s="59"/>
      <c r="C500" s="59"/>
      <c r="D500" s="59"/>
      <c r="E500" s="59"/>
      <c r="F500" s="59"/>
      <c r="G500" s="59"/>
      <c r="H500" s="59"/>
      <c r="I500" s="59"/>
      <c r="J500" s="44"/>
      <c r="K500" s="43"/>
      <c r="L500" s="13"/>
      <c r="M500" s="13"/>
      <c r="N500" s="50"/>
      <c r="O500" s="10" t="str">
        <f>IF(TRIM(N500)="","",LOOKUP(N500,Datos!$L$8:$L$33,Datos!$J$8:$J$33))</f>
        <v/>
      </c>
      <c r="P500" s="10" t="str">
        <f>IF(TRIM(N500)="","",LOOKUP(N500, Datos!$L$8:$L$33,Datos!$K$8:$K$33))</f>
        <v/>
      </c>
      <c r="Q500" s="14"/>
      <c r="R500" s="15"/>
      <c r="S500" s="15"/>
      <c r="T500" s="16"/>
      <c r="U500" s="16"/>
      <c r="V500" s="62"/>
      <c r="W500" s="65"/>
      <c r="X500" s="69"/>
      <c r="Y500" s="99"/>
      <c r="Z500" s="30" t="str">
        <f>IF(TRIM(M500)="","",IF(AND(Q500="SI", G497="CUARTO NIVEL PHD"),1.5,IF(AND(Q500="SI",G497="CUARTO NIVEL MAESTRIA"),1,0)))</f>
        <v/>
      </c>
    </row>
    <row r="501" spans="1:26" s="8" customFormat="1" ht="27.95" customHeight="1" thickBot="1" x14ac:dyDescent="0.3">
      <c r="A501" s="57"/>
      <c r="B501" s="60"/>
      <c r="C501" s="60"/>
      <c r="D501" s="60"/>
      <c r="E501" s="60"/>
      <c r="F501" s="60"/>
      <c r="G501" s="60"/>
      <c r="H501" s="60"/>
      <c r="I501" s="60"/>
      <c r="J501" s="54"/>
      <c r="K501" s="54"/>
      <c r="L501" s="17"/>
      <c r="M501" s="17"/>
      <c r="N501" s="51"/>
      <c r="O501" s="18" t="str">
        <f>IF(TRIM(N501)="","",LOOKUP(N501,Datos!$L$8:$L$33,Datos!$J$8:$J$33))</f>
        <v/>
      </c>
      <c r="P501" s="18" t="str">
        <f>IF(TRIM(N501)="","",LOOKUP(N501, Datos!$L$8:$L$33,Datos!$K$8:$K$33))</f>
        <v/>
      </c>
      <c r="Q501" s="19"/>
      <c r="R501" s="20"/>
      <c r="S501" s="20"/>
      <c r="T501" s="18"/>
      <c r="U501" s="18"/>
      <c r="V501" s="63"/>
      <c r="W501" s="66"/>
      <c r="X501" s="70"/>
      <c r="Y501" s="100"/>
      <c r="Z501" s="31" t="str">
        <f>IF(TRIM(M501)="","",IF(AND(Q501="SI", G497="CUARTO NIVEL PHD"),1.5,IF(AND(Q501="SI",G497="CUARTO NIVEL MAESTRIA"),1,0)))</f>
        <v/>
      </c>
    </row>
    <row r="502" spans="1:26" s="8" customFormat="1" ht="27.95" customHeight="1" x14ac:dyDescent="0.25">
      <c r="A502" s="55" t="s">
        <v>195</v>
      </c>
      <c r="B502" s="58"/>
      <c r="C502" s="58"/>
      <c r="D502" s="58"/>
      <c r="E502" s="58"/>
      <c r="F502" s="58"/>
      <c r="G502" s="58"/>
      <c r="H502" s="58"/>
      <c r="I502" s="58"/>
      <c r="J502" s="42"/>
      <c r="K502" s="42"/>
      <c r="L502" s="3"/>
      <c r="M502" s="3"/>
      <c r="N502" s="48"/>
      <c r="O502" s="4"/>
      <c r="P502" s="4"/>
      <c r="Q502" s="5"/>
      <c r="R502" s="6"/>
      <c r="S502" s="6"/>
      <c r="T502" s="7"/>
      <c r="U502" s="7"/>
      <c r="V502" s="61">
        <f>SUM(U502:U506)</f>
        <v>0</v>
      </c>
      <c r="W502" s="64"/>
      <c r="X502" s="67"/>
      <c r="Y502" s="98" t="e">
        <f>IF((SUMIF(Z502:Z506,"0",U502:U506)/SUM(U502:U506) &gt;0.5),"NO","SI")</f>
        <v>#DIV/0!</v>
      </c>
      <c r="Z502" s="29" t="str">
        <f>IF(TRIM(M502)="","",IF(AND(Q502="SI", G502="CUARTO NIVEL PHD"),1.5,IF(AND(Q502="SI",G502="CUARTO NIVEL MAESTRIA"),1,0)))</f>
        <v/>
      </c>
    </row>
    <row r="503" spans="1:26" s="8" customFormat="1" ht="27.95" customHeight="1" x14ac:dyDescent="0.25">
      <c r="A503" s="56"/>
      <c r="B503" s="59"/>
      <c r="C503" s="59"/>
      <c r="D503" s="59"/>
      <c r="E503" s="59"/>
      <c r="F503" s="59"/>
      <c r="G503" s="59"/>
      <c r="H503" s="59"/>
      <c r="I503" s="59"/>
      <c r="J503" s="43"/>
      <c r="K503" s="43"/>
      <c r="L503" s="9"/>
      <c r="M503" s="9"/>
      <c r="N503" s="49"/>
      <c r="O503" s="10"/>
      <c r="P503" s="10"/>
      <c r="Q503" s="11"/>
      <c r="R503" s="12"/>
      <c r="S503" s="12"/>
      <c r="T503" s="10"/>
      <c r="U503" s="10"/>
      <c r="V503" s="62"/>
      <c r="W503" s="65"/>
      <c r="X503" s="68"/>
      <c r="Y503" s="99"/>
      <c r="Z503" s="30" t="str">
        <f>IF(TRIM(M503)="","",IF(AND(Q503="SI", G502="CUARTO NIVEL PHD"),1.5,IF(AND(Q503="SI",G502="CUARTO NIVEL MAESTRIA"),1,0)))</f>
        <v/>
      </c>
    </row>
    <row r="504" spans="1:26" s="8" customFormat="1" ht="27.95" customHeight="1" x14ac:dyDescent="0.25">
      <c r="A504" s="56"/>
      <c r="B504" s="59"/>
      <c r="C504" s="59"/>
      <c r="D504" s="59"/>
      <c r="E504" s="59"/>
      <c r="F504" s="59"/>
      <c r="G504" s="59"/>
      <c r="H504" s="59"/>
      <c r="I504" s="59"/>
      <c r="J504" s="43"/>
      <c r="K504" s="43"/>
      <c r="L504" s="13"/>
      <c r="M504" s="13"/>
      <c r="N504" s="50"/>
      <c r="O504" s="10"/>
      <c r="P504" s="10"/>
      <c r="Q504" s="14"/>
      <c r="R504" s="15"/>
      <c r="S504" s="15"/>
      <c r="T504" s="16"/>
      <c r="U504" s="16"/>
      <c r="V504" s="62"/>
      <c r="W504" s="65"/>
      <c r="X504" s="69"/>
      <c r="Y504" s="99"/>
      <c r="Z504" s="30" t="str">
        <f>IF(TRIM(M504)="","",IF(AND(Q504="SI", G502="CUARTO NIVEL PHD"),1.5,IF(AND(Q504="SI",G502="CUARTO NIVEL MAESTRIA"),1,0)))</f>
        <v/>
      </c>
    </row>
    <row r="505" spans="1:26" s="8" customFormat="1" ht="27.95" customHeight="1" x14ac:dyDescent="0.25">
      <c r="A505" s="56"/>
      <c r="B505" s="59"/>
      <c r="C505" s="59"/>
      <c r="D505" s="59"/>
      <c r="E505" s="59"/>
      <c r="F505" s="59"/>
      <c r="G505" s="59"/>
      <c r="H505" s="59"/>
      <c r="I505" s="59"/>
      <c r="J505" s="44"/>
      <c r="K505" s="43"/>
      <c r="L505" s="13"/>
      <c r="M505" s="13"/>
      <c r="N505" s="50"/>
      <c r="O505" s="10" t="str">
        <f>IF(TRIM(N505)="","",LOOKUP(N505,Datos!$L$8:$L$33,Datos!$J$8:$J$33))</f>
        <v/>
      </c>
      <c r="P505" s="10" t="str">
        <f>IF(TRIM(N505)="","",LOOKUP(N505, Datos!$L$8:$L$33,Datos!$K$8:$K$33))</f>
        <v/>
      </c>
      <c r="Q505" s="14"/>
      <c r="R505" s="15"/>
      <c r="S505" s="15"/>
      <c r="T505" s="16"/>
      <c r="U505" s="16"/>
      <c r="V505" s="62"/>
      <c r="W505" s="65"/>
      <c r="X505" s="69"/>
      <c r="Y505" s="99"/>
      <c r="Z505" s="30" t="str">
        <f>IF(TRIM(M505)="","",IF(AND(Q505="SI", G502="CUARTO NIVEL PHD"),1.5,IF(AND(Q505="SI",G502="CUARTO NIVEL MAESTRIA"),1,0)))</f>
        <v/>
      </c>
    </row>
    <row r="506" spans="1:26" s="8" customFormat="1" ht="27.95" customHeight="1" thickBot="1" x14ac:dyDescent="0.3">
      <c r="A506" s="57"/>
      <c r="B506" s="60"/>
      <c r="C506" s="60"/>
      <c r="D506" s="60"/>
      <c r="E506" s="60"/>
      <c r="F506" s="60"/>
      <c r="G506" s="60"/>
      <c r="H506" s="60"/>
      <c r="I506" s="60"/>
      <c r="J506" s="54"/>
      <c r="K506" s="54"/>
      <c r="L506" s="17"/>
      <c r="M506" s="17"/>
      <c r="N506" s="51"/>
      <c r="O506" s="18" t="str">
        <f>IF(TRIM(N506)="","",LOOKUP(N506,Datos!$L$8:$L$33,Datos!$J$8:$J$33))</f>
        <v/>
      </c>
      <c r="P506" s="18" t="str">
        <f>IF(TRIM(N506)="","",LOOKUP(N506, Datos!$L$8:$L$33,Datos!$K$8:$K$33))</f>
        <v/>
      </c>
      <c r="Q506" s="19"/>
      <c r="R506" s="20"/>
      <c r="S506" s="20"/>
      <c r="T506" s="18"/>
      <c r="U506" s="18"/>
      <c r="V506" s="63"/>
      <c r="W506" s="66"/>
      <c r="X506" s="70"/>
      <c r="Y506" s="100"/>
      <c r="Z506" s="31" t="str">
        <f>IF(TRIM(M506)="","",IF(AND(Q506="SI", G502="CUARTO NIVEL PHD"),1.5,IF(AND(Q506="SI",G502="CUARTO NIVEL MAESTRIA"),1,0)))</f>
        <v/>
      </c>
    </row>
    <row r="507" spans="1:26" s="8" customFormat="1" ht="27.95" customHeight="1" x14ac:dyDescent="0.25">
      <c r="A507" s="55" t="s">
        <v>196</v>
      </c>
      <c r="B507" s="58"/>
      <c r="C507" s="58"/>
      <c r="D507" s="58"/>
      <c r="E507" s="58"/>
      <c r="F507" s="58"/>
      <c r="G507" s="58"/>
      <c r="H507" s="58"/>
      <c r="I507" s="58"/>
      <c r="J507" s="42"/>
      <c r="K507" s="42"/>
      <c r="L507" s="3"/>
      <c r="M507" s="3"/>
      <c r="N507" s="48"/>
      <c r="O507" s="4"/>
      <c r="P507" s="4"/>
      <c r="Q507" s="5"/>
      <c r="R507" s="6"/>
      <c r="S507" s="6"/>
      <c r="T507" s="7"/>
      <c r="U507" s="7"/>
      <c r="V507" s="61">
        <f>SUM(U507:U511)</f>
        <v>0</v>
      </c>
      <c r="W507" s="64"/>
      <c r="X507" s="67"/>
      <c r="Y507" s="98" t="e">
        <f>IF((SUMIF(Z507:Z511,"0",U507:U511)/SUM(U507:U511) &gt;0.5),"NO","SI")</f>
        <v>#DIV/0!</v>
      </c>
      <c r="Z507" s="29" t="str">
        <f>IF(TRIM(M507)="","",IF(AND(Q507="SI", G507="CUARTO NIVEL PHD"),1.5,IF(AND(Q507="SI",G507="CUARTO NIVEL MAESTRIA"),1,0)))</f>
        <v/>
      </c>
    </row>
    <row r="508" spans="1:26" s="8" customFormat="1" ht="27.95" customHeight="1" x14ac:dyDescent="0.25">
      <c r="A508" s="56"/>
      <c r="B508" s="59"/>
      <c r="C508" s="59"/>
      <c r="D508" s="59"/>
      <c r="E508" s="59"/>
      <c r="F508" s="59"/>
      <c r="G508" s="59"/>
      <c r="H508" s="59"/>
      <c r="I508" s="59"/>
      <c r="J508" s="43"/>
      <c r="K508" s="43"/>
      <c r="L508" s="9"/>
      <c r="M508" s="9"/>
      <c r="N508" s="49"/>
      <c r="O508" s="10"/>
      <c r="P508" s="10"/>
      <c r="Q508" s="11"/>
      <c r="R508" s="12"/>
      <c r="S508" s="12"/>
      <c r="T508" s="10"/>
      <c r="U508" s="10"/>
      <c r="V508" s="62"/>
      <c r="W508" s="65"/>
      <c r="X508" s="68"/>
      <c r="Y508" s="99"/>
      <c r="Z508" s="30" t="str">
        <f>IF(TRIM(M508)="","",IF(AND(Q508="SI", G507="CUARTO NIVEL PHD"),1.5,IF(AND(Q508="SI",G507="CUARTO NIVEL MAESTRIA"),1,0)))</f>
        <v/>
      </c>
    </row>
    <row r="509" spans="1:26" s="8" customFormat="1" ht="27.95" customHeight="1" x14ac:dyDescent="0.25">
      <c r="A509" s="56"/>
      <c r="B509" s="59"/>
      <c r="C509" s="59"/>
      <c r="D509" s="59"/>
      <c r="E509" s="59"/>
      <c r="F509" s="59"/>
      <c r="G509" s="59"/>
      <c r="H509" s="59"/>
      <c r="I509" s="59"/>
      <c r="J509" s="43"/>
      <c r="K509" s="43"/>
      <c r="L509" s="13"/>
      <c r="M509" s="13"/>
      <c r="N509" s="50"/>
      <c r="O509" s="10"/>
      <c r="P509" s="10"/>
      <c r="Q509" s="14"/>
      <c r="R509" s="15"/>
      <c r="S509" s="15"/>
      <c r="T509" s="16"/>
      <c r="U509" s="16"/>
      <c r="V509" s="62"/>
      <c r="W509" s="65"/>
      <c r="X509" s="69"/>
      <c r="Y509" s="99"/>
      <c r="Z509" s="30" t="str">
        <f>IF(TRIM(M509)="","",IF(AND(Q509="SI", G507="CUARTO NIVEL PHD"),1.5,IF(AND(Q509="SI",G507="CUARTO NIVEL MAESTRIA"),1,0)))</f>
        <v/>
      </c>
    </row>
    <row r="510" spans="1:26" s="8" customFormat="1" ht="27.95" customHeight="1" x14ac:dyDescent="0.25">
      <c r="A510" s="56"/>
      <c r="B510" s="59"/>
      <c r="C510" s="59"/>
      <c r="D510" s="59"/>
      <c r="E510" s="59"/>
      <c r="F510" s="59"/>
      <c r="G510" s="59"/>
      <c r="H510" s="59"/>
      <c r="I510" s="59"/>
      <c r="J510" s="44"/>
      <c r="K510" s="43"/>
      <c r="L510" s="13"/>
      <c r="M510" s="13"/>
      <c r="N510" s="50"/>
      <c r="O510" s="10" t="str">
        <f>IF(TRIM(N510)="","",LOOKUP(N510,Datos!$L$8:$L$33,Datos!$J$8:$J$33))</f>
        <v/>
      </c>
      <c r="P510" s="10" t="str">
        <f>IF(TRIM(N510)="","",LOOKUP(N510, Datos!$L$8:$L$33,Datos!$K$8:$K$33))</f>
        <v/>
      </c>
      <c r="Q510" s="14"/>
      <c r="R510" s="15"/>
      <c r="S510" s="15"/>
      <c r="T510" s="16"/>
      <c r="U510" s="16"/>
      <c r="V510" s="62"/>
      <c r="W510" s="65"/>
      <c r="X510" s="69"/>
      <c r="Y510" s="99"/>
      <c r="Z510" s="30" t="str">
        <f>IF(TRIM(M510)="","",IF(AND(Q510="SI", G507="CUARTO NIVEL PHD"),1.5,IF(AND(Q510="SI",G507="CUARTO NIVEL MAESTRIA"),1,0)))</f>
        <v/>
      </c>
    </row>
    <row r="511" spans="1:26" s="8" customFormat="1" ht="27.95" customHeight="1" thickBot="1" x14ac:dyDescent="0.3">
      <c r="A511" s="57"/>
      <c r="B511" s="60"/>
      <c r="C511" s="60"/>
      <c r="D511" s="60"/>
      <c r="E511" s="60"/>
      <c r="F511" s="60"/>
      <c r="G511" s="60"/>
      <c r="H511" s="60"/>
      <c r="I511" s="60"/>
      <c r="J511" s="54"/>
      <c r="K511" s="54"/>
      <c r="L511" s="17"/>
      <c r="M511" s="17"/>
      <c r="N511" s="51"/>
      <c r="O511" s="18" t="str">
        <f>IF(TRIM(N511)="","",LOOKUP(N511,Datos!$L$8:$L$33,Datos!$J$8:$J$33))</f>
        <v/>
      </c>
      <c r="P511" s="18" t="str">
        <f>IF(TRIM(N511)="","",LOOKUP(N511, Datos!$L$8:$L$33,Datos!$K$8:$K$33))</f>
        <v/>
      </c>
      <c r="Q511" s="19"/>
      <c r="R511" s="20"/>
      <c r="S511" s="20"/>
      <c r="T511" s="18"/>
      <c r="U511" s="18"/>
      <c r="V511" s="63"/>
      <c r="W511" s="66"/>
      <c r="X511" s="70"/>
      <c r="Y511" s="100"/>
      <c r="Z511" s="31" t="str">
        <f>IF(TRIM(M511)="","",IF(AND(Q511="SI", G507="CUARTO NIVEL PHD"),1.5,IF(AND(Q511="SI",G507="CUARTO NIVEL MAESTRIA"),1,0)))</f>
        <v/>
      </c>
    </row>
  </sheetData>
  <sheetProtection password="D516" sheet="1" objects="1" scenarios="1"/>
  <mergeCells count="1335">
    <mergeCell ref="A10:A11"/>
    <mergeCell ref="B10:B11"/>
    <mergeCell ref="C10:C11"/>
    <mergeCell ref="D10:D11"/>
    <mergeCell ref="E10:E11"/>
    <mergeCell ref="F10:F11"/>
    <mergeCell ref="A1:X1"/>
    <mergeCell ref="A2:X2"/>
    <mergeCell ref="A3:X3"/>
    <mergeCell ref="A4:X4"/>
    <mergeCell ref="A5:X5"/>
    <mergeCell ref="A6:X6"/>
    <mergeCell ref="Z10:Z11"/>
    <mergeCell ref="A12:A16"/>
    <mergeCell ref="B12:B16"/>
    <mergeCell ref="C12:C16"/>
    <mergeCell ref="D12:D16"/>
    <mergeCell ref="E12:E16"/>
    <mergeCell ref="F12:F16"/>
    <mergeCell ref="G12:G16"/>
    <mergeCell ref="I12:I16"/>
    <mergeCell ref="V12:V16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G10:G11"/>
    <mergeCell ref="I10:I11"/>
    <mergeCell ref="J10:J11"/>
    <mergeCell ref="K10:K11"/>
    <mergeCell ref="L10:L11"/>
    <mergeCell ref="M10:M11"/>
    <mergeCell ref="W12:W16"/>
    <mergeCell ref="X12:X16"/>
    <mergeCell ref="Y12:Y16"/>
    <mergeCell ref="H10:H11"/>
    <mergeCell ref="B7:F7"/>
    <mergeCell ref="B8:F8"/>
    <mergeCell ref="B9:F9"/>
    <mergeCell ref="W27:W31"/>
    <mergeCell ref="X27:X31"/>
    <mergeCell ref="Y27:Y31"/>
    <mergeCell ref="A32:A36"/>
    <mergeCell ref="B32:B36"/>
    <mergeCell ref="C32:C36"/>
    <mergeCell ref="D32:D36"/>
    <mergeCell ref="E32:E36"/>
    <mergeCell ref="F32:F36"/>
    <mergeCell ref="G32:G36"/>
    <mergeCell ref="Y22:Y26"/>
    <mergeCell ref="A27:A31"/>
    <mergeCell ref="B27:B31"/>
    <mergeCell ref="C27:C31"/>
    <mergeCell ref="D27:D31"/>
    <mergeCell ref="E27:E31"/>
    <mergeCell ref="F27:F31"/>
    <mergeCell ref="G27:G31"/>
    <mergeCell ref="I27:I31"/>
    <mergeCell ref="V27:V31"/>
    <mergeCell ref="F22:F26"/>
    <mergeCell ref="G22:G26"/>
    <mergeCell ref="I22:I26"/>
    <mergeCell ref="V22:V26"/>
    <mergeCell ref="W22:W26"/>
    <mergeCell ref="X22:X26"/>
    <mergeCell ref="H27:H31"/>
    <mergeCell ref="Y37:Y41"/>
    <mergeCell ref="A42:A46"/>
    <mergeCell ref="B42:B46"/>
    <mergeCell ref="C42:C46"/>
    <mergeCell ref="D42:D46"/>
    <mergeCell ref="E42:E46"/>
    <mergeCell ref="F42:F46"/>
    <mergeCell ref="G42:G46"/>
    <mergeCell ref="I42:I46"/>
    <mergeCell ref="V42:V46"/>
    <mergeCell ref="F37:F41"/>
    <mergeCell ref="G37:G41"/>
    <mergeCell ref="I37:I41"/>
    <mergeCell ref="V37:V41"/>
    <mergeCell ref="W37:W41"/>
    <mergeCell ref="X37:X41"/>
    <mergeCell ref="I32:I36"/>
    <mergeCell ref="V32:V36"/>
    <mergeCell ref="W32:W36"/>
    <mergeCell ref="X32:X36"/>
    <mergeCell ref="Y32:Y36"/>
    <mergeCell ref="A37:A41"/>
    <mergeCell ref="B37:B41"/>
    <mergeCell ref="C37:C41"/>
    <mergeCell ref="D37:D41"/>
    <mergeCell ref="E37:E41"/>
    <mergeCell ref="H32:H36"/>
    <mergeCell ref="H37:H41"/>
    <mergeCell ref="I47:I51"/>
    <mergeCell ref="V47:V51"/>
    <mergeCell ref="W47:W51"/>
    <mergeCell ref="X47:X51"/>
    <mergeCell ref="Y47:Y51"/>
    <mergeCell ref="A52:A56"/>
    <mergeCell ref="B52:B56"/>
    <mergeCell ref="C52:C56"/>
    <mergeCell ref="D52:D56"/>
    <mergeCell ref="E52:E56"/>
    <mergeCell ref="W42:W46"/>
    <mergeCell ref="X42:X46"/>
    <mergeCell ref="Y42:Y46"/>
    <mergeCell ref="A47:A51"/>
    <mergeCell ref="B47:B51"/>
    <mergeCell ref="C47:C51"/>
    <mergeCell ref="D47:D51"/>
    <mergeCell ref="E47:E51"/>
    <mergeCell ref="F47:F51"/>
    <mergeCell ref="G47:G51"/>
    <mergeCell ref="H42:H46"/>
    <mergeCell ref="H47:H51"/>
    <mergeCell ref="W57:W61"/>
    <mergeCell ref="X57:X61"/>
    <mergeCell ref="Y57:Y61"/>
    <mergeCell ref="A62:A66"/>
    <mergeCell ref="B62:B66"/>
    <mergeCell ref="C62:C66"/>
    <mergeCell ref="D62:D66"/>
    <mergeCell ref="E62:E66"/>
    <mergeCell ref="F62:F66"/>
    <mergeCell ref="G62:G66"/>
    <mergeCell ref="Y52:Y56"/>
    <mergeCell ref="A57:A61"/>
    <mergeCell ref="B57:B61"/>
    <mergeCell ref="C57:C61"/>
    <mergeCell ref="D57:D61"/>
    <mergeCell ref="E57:E61"/>
    <mergeCell ref="F57:F61"/>
    <mergeCell ref="G57:G61"/>
    <mergeCell ref="I57:I61"/>
    <mergeCell ref="V57:V61"/>
    <mergeCell ref="F52:F56"/>
    <mergeCell ref="G52:G56"/>
    <mergeCell ref="I52:I56"/>
    <mergeCell ref="V52:V56"/>
    <mergeCell ref="W52:W56"/>
    <mergeCell ref="X52:X56"/>
    <mergeCell ref="H52:H56"/>
    <mergeCell ref="H57:H61"/>
    <mergeCell ref="Y67:Y71"/>
    <mergeCell ref="A72:A76"/>
    <mergeCell ref="B72:B76"/>
    <mergeCell ref="C72:C76"/>
    <mergeCell ref="D72:D76"/>
    <mergeCell ref="E72:E76"/>
    <mergeCell ref="F72:F76"/>
    <mergeCell ref="G72:G76"/>
    <mergeCell ref="I72:I76"/>
    <mergeCell ref="V72:V76"/>
    <mergeCell ref="F67:F71"/>
    <mergeCell ref="G67:G71"/>
    <mergeCell ref="I67:I71"/>
    <mergeCell ref="V67:V71"/>
    <mergeCell ref="W67:W71"/>
    <mergeCell ref="X67:X71"/>
    <mergeCell ref="I62:I66"/>
    <mergeCell ref="V62:V66"/>
    <mergeCell ref="W62:W66"/>
    <mergeCell ref="X62:X66"/>
    <mergeCell ref="Y62:Y66"/>
    <mergeCell ref="A67:A71"/>
    <mergeCell ref="B67:B71"/>
    <mergeCell ref="C67:C71"/>
    <mergeCell ref="D67:D71"/>
    <mergeCell ref="E67:E71"/>
    <mergeCell ref="H62:H66"/>
    <mergeCell ref="H67:H71"/>
    <mergeCell ref="I77:I81"/>
    <mergeCell ref="V77:V81"/>
    <mergeCell ref="W77:W81"/>
    <mergeCell ref="X77:X81"/>
    <mergeCell ref="Y77:Y81"/>
    <mergeCell ref="A82:A86"/>
    <mergeCell ref="B82:B86"/>
    <mergeCell ref="C82:C86"/>
    <mergeCell ref="D82:D86"/>
    <mergeCell ref="E82:E86"/>
    <mergeCell ref="W72:W76"/>
    <mergeCell ref="X72:X76"/>
    <mergeCell ref="Y72:Y76"/>
    <mergeCell ref="A77:A81"/>
    <mergeCell ref="B77:B81"/>
    <mergeCell ref="C77:C81"/>
    <mergeCell ref="D77:D81"/>
    <mergeCell ref="E77:E81"/>
    <mergeCell ref="F77:F81"/>
    <mergeCell ref="G77:G81"/>
    <mergeCell ref="H72:H76"/>
    <mergeCell ref="H77:H81"/>
    <mergeCell ref="W87:W91"/>
    <mergeCell ref="X87:X91"/>
    <mergeCell ref="Y87:Y91"/>
    <mergeCell ref="A92:A96"/>
    <mergeCell ref="B92:B96"/>
    <mergeCell ref="C92:C96"/>
    <mergeCell ref="D92:D96"/>
    <mergeCell ref="E92:E96"/>
    <mergeCell ref="F92:F96"/>
    <mergeCell ref="G92:G96"/>
    <mergeCell ref="Y82:Y86"/>
    <mergeCell ref="A87:A91"/>
    <mergeCell ref="B87:B91"/>
    <mergeCell ref="C87:C91"/>
    <mergeCell ref="D87:D91"/>
    <mergeCell ref="E87:E91"/>
    <mergeCell ref="F87:F91"/>
    <mergeCell ref="G87:G91"/>
    <mergeCell ref="I87:I91"/>
    <mergeCell ref="V87:V91"/>
    <mergeCell ref="F82:F86"/>
    <mergeCell ref="G82:G86"/>
    <mergeCell ref="I82:I86"/>
    <mergeCell ref="V82:V86"/>
    <mergeCell ref="W82:W86"/>
    <mergeCell ref="X82:X86"/>
    <mergeCell ref="H82:H86"/>
    <mergeCell ref="H87:H91"/>
    <mergeCell ref="Y97:Y101"/>
    <mergeCell ref="A102:A106"/>
    <mergeCell ref="B102:B106"/>
    <mergeCell ref="C102:C106"/>
    <mergeCell ref="D102:D106"/>
    <mergeCell ref="E102:E106"/>
    <mergeCell ref="F102:F106"/>
    <mergeCell ref="G102:G106"/>
    <mergeCell ref="I102:I106"/>
    <mergeCell ref="V102:V106"/>
    <mergeCell ref="F97:F101"/>
    <mergeCell ref="G97:G101"/>
    <mergeCell ref="I97:I101"/>
    <mergeCell ref="V97:V101"/>
    <mergeCell ref="W97:W101"/>
    <mergeCell ref="X97:X101"/>
    <mergeCell ref="I92:I96"/>
    <mergeCell ref="V92:V96"/>
    <mergeCell ref="W92:W96"/>
    <mergeCell ref="X92:X96"/>
    <mergeCell ref="Y92:Y96"/>
    <mergeCell ref="A97:A101"/>
    <mergeCell ref="B97:B101"/>
    <mergeCell ref="C97:C101"/>
    <mergeCell ref="D97:D101"/>
    <mergeCell ref="E97:E101"/>
    <mergeCell ref="H97:H101"/>
    <mergeCell ref="H92:H96"/>
    <mergeCell ref="I107:I111"/>
    <mergeCell ref="V107:V111"/>
    <mergeCell ref="W107:W111"/>
    <mergeCell ref="X107:X111"/>
    <mergeCell ref="Y107:Y111"/>
    <mergeCell ref="A112:A116"/>
    <mergeCell ref="B112:B116"/>
    <mergeCell ref="C112:C116"/>
    <mergeCell ref="D112:D116"/>
    <mergeCell ref="E112:E116"/>
    <mergeCell ref="W102:W106"/>
    <mergeCell ref="X102:X106"/>
    <mergeCell ref="Y102:Y106"/>
    <mergeCell ref="A107:A111"/>
    <mergeCell ref="B107:B111"/>
    <mergeCell ref="C107:C111"/>
    <mergeCell ref="D107:D111"/>
    <mergeCell ref="E107:E111"/>
    <mergeCell ref="F107:F111"/>
    <mergeCell ref="G107:G111"/>
    <mergeCell ref="H102:H106"/>
    <mergeCell ref="H107:H111"/>
    <mergeCell ref="W117:W121"/>
    <mergeCell ref="X117:X121"/>
    <mergeCell ref="Y117:Y121"/>
    <mergeCell ref="A122:A126"/>
    <mergeCell ref="B122:B126"/>
    <mergeCell ref="C122:C126"/>
    <mergeCell ref="D122:D126"/>
    <mergeCell ref="E122:E126"/>
    <mergeCell ref="F122:F126"/>
    <mergeCell ref="G122:G126"/>
    <mergeCell ref="Y112:Y116"/>
    <mergeCell ref="A117:A121"/>
    <mergeCell ref="B117:B121"/>
    <mergeCell ref="C117:C121"/>
    <mergeCell ref="D117:D121"/>
    <mergeCell ref="E117:E121"/>
    <mergeCell ref="F117:F121"/>
    <mergeCell ref="G117:G121"/>
    <mergeCell ref="I117:I121"/>
    <mergeCell ref="V117:V121"/>
    <mergeCell ref="F112:F116"/>
    <mergeCell ref="G112:G116"/>
    <mergeCell ref="I112:I116"/>
    <mergeCell ref="V112:V116"/>
    <mergeCell ref="W112:W116"/>
    <mergeCell ref="X112:X116"/>
    <mergeCell ref="H112:H116"/>
    <mergeCell ref="H117:H121"/>
    <mergeCell ref="Y127:Y131"/>
    <mergeCell ref="A132:A136"/>
    <mergeCell ref="B132:B136"/>
    <mergeCell ref="C132:C136"/>
    <mergeCell ref="D132:D136"/>
    <mergeCell ref="E132:E136"/>
    <mergeCell ref="F132:F136"/>
    <mergeCell ref="G132:G136"/>
    <mergeCell ref="I132:I136"/>
    <mergeCell ref="V132:V136"/>
    <mergeCell ref="F127:F131"/>
    <mergeCell ref="G127:G131"/>
    <mergeCell ref="I127:I131"/>
    <mergeCell ref="V127:V131"/>
    <mergeCell ref="W127:W131"/>
    <mergeCell ref="X127:X131"/>
    <mergeCell ref="I122:I126"/>
    <mergeCell ref="V122:V126"/>
    <mergeCell ref="W122:W126"/>
    <mergeCell ref="X122:X126"/>
    <mergeCell ref="Y122:Y126"/>
    <mergeCell ref="A127:A131"/>
    <mergeCell ref="B127:B131"/>
    <mergeCell ref="C127:C131"/>
    <mergeCell ref="D127:D131"/>
    <mergeCell ref="E127:E131"/>
    <mergeCell ref="H122:H126"/>
    <mergeCell ref="H127:H131"/>
    <mergeCell ref="I137:I141"/>
    <mergeCell ref="V137:V141"/>
    <mergeCell ref="W137:W141"/>
    <mergeCell ref="X137:X141"/>
    <mergeCell ref="Y137:Y141"/>
    <mergeCell ref="A142:A146"/>
    <mergeCell ref="B142:B146"/>
    <mergeCell ref="C142:C146"/>
    <mergeCell ref="D142:D146"/>
    <mergeCell ref="E142:E146"/>
    <mergeCell ref="W132:W136"/>
    <mergeCell ref="X132:X136"/>
    <mergeCell ref="Y132:Y136"/>
    <mergeCell ref="A137:A141"/>
    <mergeCell ref="B137:B141"/>
    <mergeCell ref="C137:C141"/>
    <mergeCell ref="D137:D141"/>
    <mergeCell ref="E137:E141"/>
    <mergeCell ref="F137:F141"/>
    <mergeCell ref="G137:G141"/>
    <mergeCell ref="H132:H136"/>
    <mergeCell ref="H137:H141"/>
    <mergeCell ref="W147:W151"/>
    <mergeCell ref="X147:X151"/>
    <mergeCell ref="Y147:Y151"/>
    <mergeCell ref="A152:A156"/>
    <mergeCell ref="B152:B156"/>
    <mergeCell ref="C152:C156"/>
    <mergeCell ref="D152:D156"/>
    <mergeCell ref="E152:E156"/>
    <mergeCell ref="F152:F156"/>
    <mergeCell ref="G152:G156"/>
    <mergeCell ref="Y142:Y146"/>
    <mergeCell ref="A147:A151"/>
    <mergeCell ref="B147:B151"/>
    <mergeCell ref="C147:C151"/>
    <mergeCell ref="D147:D151"/>
    <mergeCell ref="E147:E151"/>
    <mergeCell ref="F147:F151"/>
    <mergeCell ref="G147:G151"/>
    <mergeCell ref="I147:I151"/>
    <mergeCell ref="V147:V151"/>
    <mergeCell ref="F142:F146"/>
    <mergeCell ref="G142:G146"/>
    <mergeCell ref="I142:I146"/>
    <mergeCell ref="V142:V146"/>
    <mergeCell ref="W142:W146"/>
    <mergeCell ref="X142:X146"/>
    <mergeCell ref="H142:H146"/>
    <mergeCell ref="H147:H151"/>
    <mergeCell ref="Y157:Y161"/>
    <mergeCell ref="A162:A166"/>
    <mergeCell ref="B162:B166"/>
    <mergeCell ref="C162:C166"/>
    <mergeCell ref="D162:D166"/>
    <mergeCell ref="E162:E166"/>
    <mergeCell ref="F162:F166"/>
    <mergeCell ref="G162:G166"/>
    <mergeCell ref="I162:I166"/>
    <mergeCell ref="V162:V166"/>
    <mergeCell ref="F157:F161"/>
    <mergeCell ref="G157:G161"/>
    <mergeCell ref="I157:I161"/>
    <mergeCell ref="V157:V161"/>
    <mergeCell ref="W157:W161"/>
    <mergeCell ref="X157:X161"/>
    <mergeCell ref="I152:I156"/>
    <mergeCell ref="V152:V156"/>
    <mergeCell ref="W152:W156"/>
    <mergeCell ref="X152:X156"/>
    <mergeCell ref="Y152:Y156"/>
    <mergeCell ref="A157:A161"/>
    <mergeCell ref="B157:B161"/>
    <mergeCell ref="C157:C161"/>
    <mergeCell ref="D157:D161"/>
    <mergeCell ref="E157:E161"/>
    <mergeCell ref="H152:H156"/>
    <mergeCell ref="H157:H161"/>
    <mergeCell ref="I167:I171"/>
    <mergeCell ref="V167:V171"/>
    <mergeCell ref="W167:W171"/>
    <mergeCell ref="X167:X171"/>
    <mergeCell ref="Y167:Y171"/>
    <mergeCell ref="A172:A176"/>
    <mergeCell ref="B172:B176"/>
    <mergeCell ref="C172:C176"/>
    <mergeCell ref="D172:D176"/>
    <mergeCell ref="E172:E176"/>
    <mergeCell ref="W162:W166"/>
    <mergeCell ref="X162:X166"/>
    <mergeCell ref="Y162:Y166"/>
    <mergeCell ref="A167:A171"/>
    <mergeCell ref="B167:B171"/>
    <mergeCell ref="C167:C171"/>
    <mergeCell ref="D167:D171"/>
    <mergeCell ref="E167:E171"/>
    <mergeCell ref="F167:F171"/>
    <mergeCell ref="G167:G171"/>
    <mergeCell ref="H162:H166"/>
    <mergeCell ref="H167:H171"/>
    <mergeCell ref="W177:W181"/>
    <mergeCell ref="X177:X181"/>
    <mergeCell ref="Y177:Y181"/>
    <mergeCell ref="A182:A186"/>
    <mergeCell ref="B182:B186"/>
    <mergeCell ref="C182:C186"/>
    <mergeCell ref="D182:D186"/>
    <mergeCell ref="E182:E186"/>
    <mergeCell ref="F182:F186"/>
    <mergeCell ref="G182:G186"/>
    <mergeCell ref="Y172:Y176"/>
    <mergeCell ref="A177:A181"/>
    <mergeCell ref="B177:B181"/>
    <mergeCell ref="C177:C181"/>
    <mergeCell ref="D177:D181"/>
    <mergeCell ref="E177:E181"/>
    <mergeCell ref="F177:F181"/>
    <mergeCell ref="G177:G181"/>
    <mergeCell ref="I177:I181"/>
    <mergeCell ref="V177:V181"/>
    <mergeCell ref="F172:F176"/>
    <mergeCell ref="G172:G176"/>
    <mergeCell ref="I172:I176"/>
    <mergeCell ref="V172:V176"/>
    <mergeCell ref="W172:W176"/>
    <mergeCell ref="X172:X176"/>
    <mergeCell ref="H172:H176"/>
    <mergeCell ref="H177:H181"/>
    <mergeCell ref="Y187:Y191"/>
    <mergeCell ref="A192:A196"/>
    <mergeCell ref="B192:B196"/>
    <mergeCell ref="C192:C196"/>
    <mergeCell ref="D192:D196"/>
    <mergeCell ref="E192:E196"/>
    <mergeCell ref="F192:F196"/>
    <mergeCell ref="G192:G196"/>
    <mergeCell ref="I192:I196"/>
    <mergeCell ref="V192:V196"/>
    <mergeCell ref="F187:F191"/>
    <mergeCell ref="G187:G191"/>
    <mergeCell ref="I187:I191"/>
    <mergeCell ref="V187:V191"/>
    <mergeCell ref="W187:W191"/>
    <mergeCell ref="X187:X191"/>
    <mergeCell ref="I182:I186"/>
    <mergeCell ref="V182:V186"/>
    <mergeCell ref="W182:W186"/>
    <mergeCell ref="X182:X186"/>
    <mergeCell ref="Y182:Y186"/>
    <mergeCell ref="A187:A191"/>
    <mergeCell ref="B187:B191"/>
    <mergeCell ref="C187:C191"/>
    <mergeCell ref="D187:D191"/>
    <mergeCell ref="E187:E191"/>
    <mergeCell ref="H182:H186"/>
    <mergeCell ref="H187:H191"/>
    <mergeCell ref="I197:I201"/>
    <mergeCell ref="V197:V201"/>
    <mergeCell ref="W197:W201"/>
    <mergeCell ref="X197:X201"/>
    <mergeCell ref="Y197:Y201"/>
    <mergeCell ref="A202:A206"/>
    <mergeCell ref="B202:B206"/>
    <mergeCell ref="C202:C206"/>
    <mergeCell ref="D202:D206"/>
    <mergeCell ref="E202:E206"/>
    <mergeCell ref="W192:W196"/>
    <mergeCell ref="X192:X196"/>
    <mergeCell ref="Y192:Y196"/>
    <mergeCell ref="A197:A201"/>
    <mergeCell ref="B197:B201"/>
    <mergeCell ref="C197:C201"/>
    <mergeCell ref="D197:D201"/>
    <mergeCell ref="E197:E201"/>
    <mergeCell ref="F197:F201"/>
    <mergeCell ref="G197:G201"/>
    <mergeCell ref="H192:H196"/>
    <mergeCell ref="H197:H201"/>
    <mergeCell ref="W207:W211"/>
    <mergeCell ref="X207:X211"/>
    <mergeCell ref="Y207:Y211"/>
    <mergeCell ref="A212:A216"/>
    <mergeCell ref="B212:B216"/>
    <mergeCell ref="C212:C216"/>
    <mergeCell ref="D212:D216"/>
    <mergeCell ref="E212:E216"/>
    <mergeCell ref="F212:F216"/>
    <mergeCell ref="G212:G216"/>
    <mergeCell ref="Y202:Y206"/>
    <mergeCell ref="A207:A211"/>
    <mergeCell ref="B207:B211"/>
    <mergeCell ref="C207:C211"/>
    <mergeCell ref="D207:D211"/>
    <mergeCell ref="E207:E211"/>
    <mergeCell ref="F207:F211"/>
    <mergeCell ref="G207:G211"/>
    <mergeCell ref="I207:I211"/>
    <mergeCell ref="V207:V211"/>
    <mergeCell ref="F202:F206"/>
    <mergeCell ref="G202:G206"/>
    <mergeCell ref="I202:I206"/>
    <mergeCell ref="V202:V206"/>
    <mergeCell ref="W202:W206"/>
    <mergeCell ref="X202:X206"/>
    <mergeCell ref="H202:H206"/>
    <mergeCell ref="H207:H211"/>
    <mergeCell ref="Y217:Y221"/>
    <mergeCell ref="A222:A226"/>
    <mergeCell ref="B222:B226"/>
    <mergeCell ref="C222:C226"/>
    <mergeCell ref="D222:D226"/>
    <mergeCell ref="E222:E226"/>
    <mergeCell ref="F222:F226"/>
    <mergeCell ref="G222:G226"/>
    <mergeCell ref="I222:I226"/>
    <mergeCell ref="V222:V226"/>
    <mergeCell ref="F217:F221"/>
    <mergeCell ref="G217:G221"/>
    <mergeCell ref="I217:I221"/>
    <mergeCell ref="V217:V221"/>
    <mergeCell ref="W217:W221"/>
    <mergeCell ref="X217:X221"/>
    <mergeCell ref="I212:I216"/>
    <mergeCell ref="V212:V216"/>
    <mergeCell ref="W212:W216"/>
    <mergeCell ref="X212:X216"/>
    <mergeCell ref="Y212:Y216"/>
    <mergeCell ref="A217:A221"/>
    <mergeCell ref="B217:B221"/>
    <mergeCell ref="C217:C221"/>
    <mergeCell ref="D217:D221"/>
    <mergeCell ref="E217:E221"/>
    <mergeCell ref="H212:H216"/>
    <mergeCell ref="H217:H221"/>
    <mergeCell ref="I227:I231"/>
    <mergeCell ref="V227:V231"/>
    <mergeCell ref="W227:W231"/>
    <mergeCell ref="X227:X231"/>
    <mergeCell ref="Y227:Y231"/>
    <mergeCell ref="A232:A236"/>
    <mergeCell ref="B232:B236"/>
    <mergeCell ref="C232:C236"/>
    <mergeCell ref="D232:D236"/>
    <mergeCell ref="E232:E236"/>
    <mergeCell ref="W222:W226"/>
    <mergeCell ref="X222:X226"/>
    <mergeCell ref="Y222:Y226"/>
    <mergeCell ref="A227:A231"/>
    <mergeCell ref="B227:B231"/>
    <mergeCell ref="C227:C231"/>
    <mergeCell ref="D227:D231"/>
    <mergeCell ref="E227:E231"/>
    <mergeCell ref="F227:F231"/>
    <mergeCell ref="G227:G231"/>
    <mergeCell ref="H222:H226"/>
    <mergeCell ref="H227:H231"/>
    <mergeCell ref="W237:W241"/>
    <mergeCell ref="X237:X241"/>
    <mergeCell ref="Y237:Y241"/>
    <mergeCell ref="A242:A246"/>
    <mergeCell ref="B242:B246"/>
    <mergeCell ref="C242:C246"/>
    <mergeCell ref="D242:D246"/>
    <mergeCell ref="E242:E246"/>
    <mergeCell ref="F242:F246"/>
    <mergeCell ref="G242:G246"/>
    <mergeCell ref="Y232:Y236"/>
    <mergeCell ref="A237:A241"/>
    <mergeCell ref="B237:B241"/>
    <mergeCell ref="C237:C241"/>
    <mergeCell ref="D237:D241"/>
    <mergeCell ref="E237:E241"/>
    <mergeCell ref="F237:F241"/>
    <mergeCell ref="G237:G241"/>
    <mergeCell ref="I237:I241"/>
    <mergeCell ref="V237:V241"/>
    <mergeCell ref="F232:F236"/>
    <mergeCell ref="G232:G236"/>
    <mergeCell ref="I232:I236"/>
    <mergeCell ref="V232:V236"/>
    <mergeCell ref="W232:W236"/>
    <mergeCell ref="X232:X236"/>
    <mergeCell ref="H232:H236"/>
    <mergeCell ref="H237:H241"/>
    <mergeCell ref="Y247:Y251"/>
    <mergeCell ref="A252:A256"/>
    <mergeCell ref="B252:B256"/>
    <mergeCell ref="C252:C256"/>
    <mergeCell ref="D252:D256"/>
    <mergeCell ref="E252:E256"/>
    <mergeCell ref="F252:F256"/>
    <mergeCell ref="G252:G256"/>
    <mergeCell ref="I252:I256"/>
    <mergeCell ref="V252:V256"/>
    <mergeCell ref="F247:F251"/>
    <mergeCell ref="G247:G251"/>
    <mergeCell ref="I247:I251"/>
    <mergeCell ref="V247:V251"/>
    <mergeCell ref="W247:W251"/>
    <mergeCell ref="X247:X251"/>
    <mergeCell ref="I242:I246"/>
    <mergeCell ref="V242:V246"/>
    <mergeCell ref="W242:W246"/>
    <mergeCell ref="X242:X246"/>
    <mergeCell ref="Y242:Y246"/>
    <mergeCell ref="A247:A251"/>
    <mergeCell ref="B247:B251"/>
    <mergeCell ref="C247:C251"/>
    <mergeCell ref="D247:D251"/>
    <mergeCell ref="E247:E251"/>
    <mergeCell ref="H242:H246"/>
    <mergeCell ref="H247:H251"/>
    <mergeCell ref="I257:I261"/>
    <mergeCell ref="V257:V261"/>
    <mergeCell ref="W257:W261"/>
    <mergeCell ref="X257:X261"/>
    <mergeCell ref="Y257:Y261"/>
    <mergeCell ref="A262:A266"/>
    <mergeCell ref="B262:B266"/>
    <mergeCell ref="C262:C266"/>
    <mergeCell ref="D262:D266"/>
    <mergeCell ref="E262:E266"/>
    <mergeCell ref="W252:W256"/>
    <mergeCell ref="X252:X256"/>
    <mergeCell ref="Y252:Y256"/>
    <mergeCell ref="A257:A261"/>
    <mergeCell ref="B257:B261"/>
    <mergeCell ref="C257:C261"/>
    <mergeCell ref="D257:D261"/>
    <mergeCell ref="E257:E261"/>
    <mergeCell ref="F257:F261"/>
    <mergeCell ref="G257:G261"/>
    <mergeCell ref="H252:H256"/>
    <mergeCell ref="H257:H261"/>
    <mergeCell ref="W267:W271"/>
    <mergeCell ref="X267:X271"/>
    <mergeCell ref="Y267:Y271"/>
    <mergeCell ref="A272:A276"/>
    <mergeCell ref="B272:B276"/>
    <mergeCell ref="C272:C276"/>
    <mergeCell ref="D272:D276"/>
    <mergeCell ref="E272:E276"/>
    <mergeCell ref="F272:F276"/>
    <mergeCell ref="G272:G276"/>
    <mergeCell ref="Y262:Y266"/>
    <mergeCell ref="A267:A271"/>
    <mergeCell ref="B267:B271"/>
    <mergeCell ref="C267:C271"/>
    <mergeCell ref="D267:D271"/>
    <mergeCell ref="E267:E271"/>
    <mergeCell ref="F267:F271"/>
    <mergeCell ref="G267:G271"/>
    <mergeCell ref="I267:I271"/>
    <mergeCell ref="V267:V271"/>
    <mergeCell ref="F262:F266"/>
    <mergeCell ref="G262:G266"/>
    <mergeCell ref="I262:I266"/>
    <mergeCell ref="V262:V266"/>
    <mergeCell ref="W262:W266"/>
    <mergeCell ref="X262:X266"/>
    <mergeCell ref="H262:H266"/>
    <mergeCell ref="H267:H271"/>
    <mergeCell ref="Y277:Y281"/>
    <mergeCell ref="A282:A286"/>
    <mergeCell ref="B282:B286"/>
    <mergeCell ref="C282:C286"/>
    <mergeCell ref="D282:D286"/>
    <mergeCell ref="E282:E286"/>
    <mergeCell ref="F282:F286"/>
    <mergeCell ref="G282:G286"/>
    <mergeCell ref="I282:I286"/>
    <mergeCell ref="V282:V286"/>
    <mergeCell ref="F277:F281"/>
    <mergeCell ref="G277:G281"/>
    <mergeCell ref="I277:I281"/>
    <mergeCell ref="V277:V281"/>
    <mergeCell ref="W277:W281"/>
    <mergeCell ref="X277:X281"/>
    <mergeCell ref="I272:I276"/>
    <mergeCell ref="V272:V276"/>
    <mergeCell ref="W272:W276"/>
    <mergeCell ref="X272:X276"/>
    <mergeCell ref="Y272:Y276"/>
    <mergeCell ref="A277:A281"/>
    <mergeCell ref="B277:B281"/>
    <mergeCell ref="C277:C281"/>
    <mergeCell ref="D277:D281"/>
    <mergeCell ref="E277:E281"/>
    <mergeCell ref="H272:H276"/>
    <mergeCell ref="H277:H281"/>
    <mergeCell ref="I287:I291"/>
    <mergeCell ref="V287:V291"/>
    <mergeCell ref="W287:W291"/>
    <mergeCell ref="X287:X291"/>
    <mergeCell ref="Y287:Y291"/>
    <mergeCell ref="A292:A296"/>
    <mergeCell ref="B292:B296"/>
    <mergeCell ref="C292:C296"/>
    <mergeCell ref="D292:D296"/>
    <mergeCell ref="E292:E296"/>
    <mergeCell ref="W282:W286"/>
    <mergeCell ref="X282:X286"/>
    <mergeCell ref="Y282:Y286"/>
    <mergeCell ref="A287:A291"/>
    <mergeCell ref="B287:B291"/>
    <mergeCell ref="C287:C291"/>
    <mergeCell ref="D287:D291"/>
    <mergeCell ref="E287:E291"/>
    <mergeCell ref="F287:F291"/>
    <mergeCell ref="G287:G291"/>
    <mergeCell ref="H282:H286"/>
    <mergeCell ref="H287:H291"/>
    <mergeCell ref="W297:W301"/>
    <mergeCell ref="X297:X301"/>
    <mergeCell ref="Y297:Y301"/>
    <mergeCell ref="A302:A306"/>
    <mergeCell ref="B302:B306"/>
    <mergeCell ref="C302:C306"/>
    <mergeCell ref="D302:D306"/>
    <mergeCell ref="E302:E306"/>
    <mergeCell ref="F302:F306"/>
    <mergeCell ref="G302:G306"/>
    <mergeCell ref="Y292:Y296"/>
    <mergeCell ref="A297:A301"/>
    <mergeCell ref="B297:B301"/>
    <mergeCell ref="C297:C301"/>
    <mergeCell ref="D297:D301"/>
    <mergeCell ref="E297:E301"/>
    <mergeCell ref="F297:F301"/>
    <mergeCell ref="G297:G301"/>
    <mergeCell ref="I297:I301"/>
    <mergeCell ref="V297:V301"/>
    <mergeCell ref="F292:F296"/>
    <mergeCell ref="G292:G296"/>
    <mergeCell ref="I292:I296"/>
    <mergeCell ref="V292:V296"/>
    <mergeCell ref="W292:W296"/>
    <mergeCell ref="X292:X296"/>
    <mergeCell ref="H292:H296"/>
    <mergeCell ref="H297:H301"/>
    <mergeCell ref="Y307:Y311"/>
    <mergeCell ref="A312:A316"/>
    <mergeCell ref="B312:B316"/>
    <mergeCell ref="C312:C316"/>
    <mergeCell ref="D312:D316"/>
    <mergeCell ref="E312:E316"/>
    <mergeCell ref="F312:F316"/>
    <mergeCell ref="G312:G316"/>
    <mergeCell ref="I312:I316"/>
    <mergeCell ref="V312:V316"/>
    <mergeCell ref="F307:F311"/>
    <mergeCell ref="G307:G311"/>
    <mergeCell ref="I307:I311"/>
    <mergeCell ref="V307:V311"/>
    <mergeCell ref="W307:W311"/>
    <mergeCell ref="X307:X311"/>
    <mergeCell ref="I302:I306"/>
    <mergeCell ref="V302:V306"/>
    <mergeCell ref="W302:W306"/>
    <mergeCell ref="X302:X306"/>
    <mergeCell ref="Y302:Y306"/>
    <mergeCell ref="A307:A311"/>
    <mergeCell ref="B307:B311"/>
    <mergeCell ref="C307:C311"/>
    <mergeCell ref="D307:D311"/>
    <mergeCell ref="E307:E311"/>
    <mergeCell ref="H302:H306"/>
    <mergeCell ref="H307:H311"/>
    <mergeCell ref="I317:I321"/>
    <mergeCell ref="V317:V321"/>
    <mergeCell ref="W317:W321"/>
    <mergeCell ref="X317:X321"/>
    <mergeCell ref="Y317:Y321"/>
    <mergeCell ref="A322:A326"/>
    <mergeCell ref="B322:B326"/>
    <mergeCell ref="C322:C326"/>
    <mergeCell ref="D322:D326"/>
    <mergeCell ref="E322:E326"/>
    <mergeCell ref="W312:W316"/>
    <mergeCell ref="X312:X316"/>
    <mergeCell ref="Y312:Y316"/>
    <mergeCell ref="A317:A321"/>
    <mergeCell ref="B317:B321"/>
    <mergeCell ref="C317:C321"/>
    <mergeCell ref="D317:D321"/>
    <mergeCell ref="E317:E321"/>
    <mergeCell ref="F317:F321"/>
    <mergeCell ref="G317:G321"/>
    <mergeCell ref="H312:H316"/>
    <mergeCell ref="H317:H321"/>
    <mergeCell ref="W327:W331"/>
    <mergeCell ref="X327:X331"/>
    <mergeCell ref="Y327:Y331"/>
    <mergeCell ref="A332:A336"/>
    <mergeCell ref="B332:B336"/>
    <mergeCell ref="C332:C336"/>
    <mergeCell ref="D332:D336"/>
    <mergeCell ref="E332:E336"/>
    <mergeCell ref="F332:F336"/>
    <mergeCell ref="G332:G336"/>
    <mergeCell ref="Y322:Y326"/>
    <mergeCell ref="A327:A331"/>
    <mergeCell ref="B327:B331"/>
    <mergeCell ref="C327:C331"/>
    <mergeCell ref="D327:D331"/>
    <mergeCell ref="E327:E331"/>
    <mergeCell ref="F327:F331"/>
    <mergeCell ref="G327:G331"/>
    <mergeCell ref="I327:I331"/>
    <mergeCell ref="V327:V331"/>
    <mergeCell ref="F322:F326"/>
    <mergeCell ref="G322:G326"/>
    <mergeCell ref="I322:I326"/>
    <mergeCell ref="V322:V326"/>
    <mergeCell ref="W322:W326"/>
    <mergeCell ref="X322:X326"/>
    <mergeCell ref="H322:H326"/>
    <mergeCell ref="H327:H331"/>
    <mergeCell ref="Y337:Y341"/>
    <mergeCell ref="A342:A346"/>
    <mergeCell ref="B342:B346"/>
    <mergeCell ref="C342:C346"/>
    <mergeCell ref="D342:D346"/>
    <mergeCell ref="E342:E346"/>
    <mergeCell ref="F342:F346"/>
    <mergeCell ref="G342:G346"/>
    <mergeCell ref="I342:I346"/>
    <mergeCell ref="V342:V346"/>
    <mergeCell ref="F337:F341"/>
    <mergeCell ref="G337:G341"/>
    <mergeCell ref="I337:I341"/>
    <mergeCell ref="V337:V341"/>
    <mergeCell ref="W337:W341"/>
    <mergeCell ref="X337:X341"/>
    <mergeCell ref="I332:I336"/>
    <mergeCell ref="V332:V336"/>
    <mergeCell ref="W332:W336"/>
    <mergeCell ref="X332:X336"/>
    <mergeCell ref="Y332:Y336"/>
    <mergeCell ref="A337:A341"/>
    <mergeCell ref="B337:B341"/>
    <mergeCell ref="C337:C341"/>
    <mergeCell ref="D337:D341"/>
    <mergeCell ref="E337:E341"/>
    <mergeCell ref="H332:H336"/>
    <mergeCell ref="H337:H341"/>
    <mergeCell ref="I347:I351"/>
    <mergeCell ref="V347:V351"/>
    <mergeCell ref="W347:W351"/>
    <mergeCell ref="X347:X351"/>
    <mergeCell ref="Y347:Y351"/>
    <mergeCell ref="A352:A356"/>
    <mergeCell ref="B352:B356"/>
    <mergeCell ref="C352:C356"/>
    <mergeCell ref="D352:D356"/>
    <mergeCell ref="E352:E356"/>
    <mergeCell ref="W342:W346"/>
    <mergeCell ref="X342:X346"/>
    <mergeCell ref="Y342:Y346"/>
    <mergeCell ref="A347:A351"/>
    <mergeCell ref="B347:B351"/>
    <mergeCell ref="C347:C351"/>
    <mergeCell ref="D347:D351"/>
    <mergeCell ref="E347:E351"/>
    <mergeCell ref="F347:F351"/>
    <mergeCell ref="G347:G351"/>
    <mergeCell ref="H342:H346"/>
    <mergeCell ref="H347:H351"/>
    <mergeCell ref="W357:W361"/>
    <mergeCell ref="X357:X361"/>
    <mergeCell ref="Y357:Y361"/>
    <mergeCell ref="A362:A366"/>
    <mergeCell ref="B362:B366"/>
    <mergeCell ref="C362:C366"/>
    <mergeCell ref="D362:D366"/>
    <mergeCell ref="E362:E366"/>
    <mergeCell ref="F362:F366"/>
    <mergeCell ref="G362:G366"/>
    <mergeCell ref="Y352:Y356"/>
    <mergeCell ref="A357:A361"/>
    <mergeCell ref="B357:B361"/>
    <mergeCell ref="C357:C361"/>
    <mergeCell ref="D357:D361"/>
    <mergeCell ref="E357:E361"/>
    <mergeCell ref="F357:F361"/>
    <mergeCell ref="G357:G361"/>
    <mergeCell ref="I357:I361"/>
    <mergeCell ref="V357:V361"/>
    <mergeCell ref="F352:F356"/>
    <mergeCell ref="G352:G356"/>
    <mergeCell ref="I352:I356"/>
    <mergeCell ref="V352:V356"/>
    <mergeCell ref="W352:W356"/>
    <mergeCell ref="X352:X356"/>
    <mergeCell ref="H352:H356"/>
    <mergeCell ref="H357:H361"/>
    <mergeCell ref="Y367:Y371"/>
    <mergeCell ref="A372:A376"/>
    <mergeCell ref="B372:B376"/>
    <mergeCell ref="C372:C376"/>
    <mergeCell ref="D372:D376"/>
    <mergeCell ref="E372:E376"/>
    <mergeCell ref="F372:F376"/>
    <mergeCell ref="G372:G376"/>
    <mergeCell ref="I372:I376"/>
    <mergeCell ref="V372:V376"/>
    <mergeCell ref="F367:F371"/>
    <mergeCell ref="G367:G371"/>
    <mergeCell ref="I367:I371"/>
    <mergeCell ref="V367:V371"/>
    <mergeCell ref="W367:W371"/>
    <mergeCell ref="X367:X371"/>
    <mergeCell ref="I362:I366"/>
    <mergeCell ref="V362:V366"/>
    <mergeCell ref="W362:W366"/>
    <mergeCell ref="X362:X366"/>
    <mergeCell ref="Y362:Y366"/>
    <mergeCell ref="A367:A371"/>
    <mergeCell ref="B367:B371"/>
    <mergeCell ref="C367:C371"/>
    <mergeCell ref="D367:D371"/>
    <mergeCell ref="E367:E371"/>
    <mergeCell ref="H362:H366"/>
    <mergeCell ref="H367:H371"/>
    <mergeCell ref="I377:I381"/>
    <mergeCell ref="V377:V381"/>
    <mergeCell ref="W377:W381"/>
    <mergeCell ref="X377:X381"/>
    <mergeCell ref="Y377:Y381"/>
    <mergeCell ref="A382:A386"/>
    <mergeCell ref="B382:B386"/>
    <mergeCell ref="C382:C386"/>
    <mergeCell ref="D382:D386"/>
    <mergeCell ref="E382:E386"/>
    <mergeCell ref="W372:W376"/>
    <mergeCell ref="X372:X376"/>
    <mergeCell ref="Y372:Y376"/>
    <mergeCell ref="A377:A381"/>
    <mergeCell ref="B377:B381"/>
    <mergeCell ref="C377:C381"/>
    <mergeCell ref="D377:D381"/>
    <mergeCell ref="E377:E381"/>
    <mergeCell ref="F377:F381"/>
    <mergeCell ref="G377:G381"/>
    <mergeCell ref="H372:H376"/>
    <mergeCell ref="H377:H381"/>
    <mergeCell ref="W387:W391"/>
    <mergeCell ref="X387:X391"/>
    <mergeCell ref="Y387:Y391"/>
    <mergeCell ref="A392:A396"/>
    <mergeCell ref="B392:B396"/>
    <mergeCell ref="C392:C396"/>
    <mergeCell ref="D392:D396"/>
    <mergeCell ref="E392:E396"/>
    <mergeCell ref="F392:F396"/>
    <mergeCell ref="G392:G396"/>
    <mergeCell ref="Y382:Y386"/>
    <mergeCell ref="A387:A391"/>
    <mergeCell ref="B387:B391"/>
    <mergeCell ref="C387:C391"/>
    <mergeCell ref="D387:D391"/>
    <mergeCell ref="E387:E391"/>
    <mergeCell ref="F387:F391"/>
    <mergeCell ref="G387:G391"/>
    <mergeCell ref="I387:I391"/>
    <mergeCell ref="V387:V391"/>
    <mergeCell ref="F382:F386"/>
    <mergeCell ref="G382:G386"/>
    <mergeCell ref="I382:I386"/>
    <mergeCell ref="V382:V386"/>
    <mergeCell ref="W382:W386"/>
    <mergeCell ref="X382:X386"/>
    <mergeCell ref="H382:H386"/>
    <mergeCell ref="H387:H391"/>
    <mergeCell ref="Y397:Y401"/>
    <mergeCell ref="A402:A406"/>
    <mergeCell ref="B402:B406"/>
    <mergeCell ref="C402:C406"/>
    <mergeCell ref="D402:D406"/>
    <mergeCell ref="E402:E406"/>
    <mergeCell ref="F402:F406"/>
    <mergeCell ref="G402:G406"/>
    <mergeCell ref="I402:I406"/>
    <mergeCell ref="V402:V406"/>
    <mergeCell ref="F397:F401"/>
    <mergeCell ref="G397:G401"/>
    <mergeCell ref="I397:I401"/>
    <mergeCell ref="V397:V401"/>
    <mergeCell ref="W397:W401"/>
    <mergeCell ref="X397:X401"/>
    <mergeCell ref="I392:I396"/>
    <mergeCell ref="V392:V396"/>
    <mergeCell ref="W392:W396"/>
    <mergeCell ref="X392:X396"/>
    <mergeCell ref="Y392:Y396"/>
    <mergeCell ref="A397:A401"/>
    <mergeCell ref="B397:B401"/>
    <mergeCell ref="C397:C401"/>
    <mergeCell ref="D397:D401"/>
    <mergeCell ref="E397:E401"/>
    <mergeCell ref="H392:H396"/>
    <mergeCell ref="H397:H401"/>
    <mergeCell ref="I407:I411"/>
    <mergeCell ref="V407:V411"/>
    <mergeCell ref="W407:W411"/>
    <mergeCell ref="X407:X411"/>
    <mergeCell ref="Y407:Y411"/>
    <mergeCell ref="A412:A416"/>
    <mergeCell ref="B412:B416"/>
    <mergeCell ref="C412:C416"/>
    <mergeCell ref="D412:D416"/>
    <mergeCell ref="E412:E416"/>
    <mergeCell ref="W402:W406"/>
    <mergeCell ref="X402:X406"/>
    <mergeCell ref="Y402:Y406"/>
    <mergeCell ref="A407:A411"/>
    <mergeCell ref="B407:B411"/>
    <mergeCell ref="C407:C411"/>
    <mergeCell ref="D407:D411"/>
    <mergeCell ref="E407:E411"/>
    <mergeCell ref="F407:F411"/>
    <mergeCell ref="G407:G411"/>
    <mergeCell ref="H402:H406"/>
    <mergeCell ref="H407:H411"/>
    <mergeCell ref="W417:W421"/>
    <mergeCell ref="X417:X421"/>
    <mergeCell ref="Y417:Y421"/>
    <mergeCell ref="A422:A426"/>
    <mergeCell ref="B422:B426"/>
    <mergeCell ref="C422:C426"/>
    <mergeCell ref="D422:D426"/>
    <mergeCell ref="E422:E426"/>
    <mergeCell ref="F422:F426"/>
    <mergeCell ref="G422:G426"/>
    <mergeCell ref="Y412:Y416"/>
    <mergeCell ref="A417:A421"/>
    <mergeCell ref="B417:B421"/>
    <mergeCell ref="C417:C421"/>
    <mergeCell ref="D417:D421"/>
    <mergeCell ref="E417:E421"/>
    <mergeCell ref="F417:F421"/>
    <mergeCell ref="G417:G421"/>
    <mergeCell ref="I417:I421"/>
    <mergeCell ref="V417:V421"/>
    <mergeCell ref="F412:F416"/>
    <mergeCell ref="G412:G416"/>
    <mergeCell ref="I412:I416"/>
    <mergeCell ref="V412:V416"/>
    <mergeCell ref="W412:W416"/>
    <mergeCell ref="X412:X416"/>
    <mergeCell ref="H412:H416"/>
    <mergeCell ref="H417:H421"/>
    <mergeCell ref="Y427:Y431"/>
    <mergeCell ref="A432:A436"/>
    <mergeCell ref="B432:B436"/>
    <mergeCell ref="C432:C436"/>
    <mergeCell ref="D432:D436"/>
    <mergeCell ref="E432:E436"/>
    <mergeCell ref="F432:F436"/>
    <mergeCell ref="G432:G436"/>
    <mergeCell ref="I432:I436"/>
    <mergeCell ref="V432:V436"/>
    <mergeCell ref="F427:F431"/>
    <mergeCell ref="G427:G431"/>
    <mergeCell ref="I427:I431"/>
    <mergeCell ref="V427:V431"/>
    <mergeCell ref="W427:W431"/>
    <mergeCell ref="X427:X431"/>
    <mergeCell ref="I422:I426"/>
    <mergeCell ref="V422:V426"/>
    <mergeCell ref="W422:W426"/>
    <mergeCell ref="X422:X426"/>
    <mergeCell ref="Y422:Y426"/>
    <mergeCell ref="A427:A431"/>
    <mergeCell ref="B427:B431"/>
    <mergeCell ref="C427:C431"/>
    <mergeCell ref="D427:D431"/>
    <mergeCell ref="E427:E431"/>
    <mergeCell ref="H422:H426"/>
    <mergeCell ref="H427:H431"/>
    <mergeCell ref="I437:I441"/>
    <mergeCell ref="V437:V441"/>
    <mergeCell ref="W437:W441"/>
    <mergeCell ref="X437:X441"/>
    <mergeCell ref="Y437:Y441"/>
    <mergeCell ref="A442:A446"/>
    <mergeCell ref="B442:B446"/>
    <mergeCell ref="C442:C446"/>
    <mergeCell ref="D442:D446"/>
    <mergeCell ref="E442:E446"/>
    <mergeCell ref="W432:W436"/>
    <mergeCell ref="X432:X436"/>
    <mergeCell ref="Y432:Y436"/>
    <mergeCell ref="A437:A441"/>
    <mergeCell ref="B437:B441"/>
    <mergeCell ref="C437:C441"/>
    <mergeCell ref="D437:D441"/>
    <mergeCell ref="E437:E441"/>
    <mergeCell ref="F437:F441"/>
    <mergeCell ref="G437:G441"/>
    <mergeCell ref="H432:H436"/>
    <mergeCell ref="H437:H441"/>
    <mergeCell ref="W447:W451"/>
    <mergeCell ref="X447:X451"/>
    <mergeCell ref="Y447:Y451"/>
    <mergeCell ref="A452:A456"/>
    <mergeCell ref="B452:B456"/>
    <mergeCell ref="C452:C456"/>
    <mergeCell ref="D452:D456"/>
    <mergeCell ref="E452:E456"/>
    <mergeCell ref="F452:F456"/>
    <mergeCell ref="G452:G456"/>
    <mergeCell ref="Y442:Y446"/>
    <mergeCell ref="A447:A451"/>
    <mergeCell ref="B447:B451"/>
    <mergeCell ref="C447:C451"/>
    <mergeCell ref="D447:D451"/>
    <mergeCell ref="E447:E451"/>
    <mergeCell ref="F447:F451"/>
    <mergeCell ref="G447:G451"/>
    <mergeCell ref="I447:I451"/>
    <mergeCell ref="V447:V451"/>
    <mergeCell ref="F442:F446"/>
    <mergeCell ref="G442:G446"/>
    <mergeCell ref="I442:I446"/>
    <mergeCell ref="V442:V446"/>
    <mergeCell ref="W442:W446"/>
    <mergeCell ref="X442:X446"/>
    <mergeCell ref="H442:H446"/>
    <mergeCell ref="H447:H451"/>
    <mergeCell ref="Y457:Y461"/>
    <mergeCell ref="A462:A466"/>
    <mergeCell ref="B462:B466"/>
    <mergeCell ref="C462:C466"/>
    <mergeCell ref="D462:D466"/>
    <mergeCell ref="E462:E466"/>
    <mergeCell ref="F462:F466"/>
    <mergeCell ref="G462:G466"/>
    <mergeCell ref="I462:I466"/>
    <mergeCell ref="V462:V466"/>
    <mergeCell ref="F457:F461"/>
    <mergeCell ref="G457:G461"/>
    <mergeCell ref="I457:I461"/>
    <mergeCell ref="V457:V461"/>
    <mergeCell ref="W457:W461"/>
    <mergeCell ref="X457:X461"/>
    <mergeCell ref="I452:I456"/>
    <mergeCell ref="V452:V456"/>
    <mergeCell ref="W452:W456"/>
    <mergeCell ref="X452:X456"/>
    <mergeCell ref="Y452:Y456"/>
    <mergeCell ref="A457:A461"/>
    <mergeCell ref="B457:B461"/>
    <mergeCell ref="C457:C461"/>
    <mergeCell ref="D457:D461"/>
    <mergeCell ref="E457:E461"/>
    <mergeCell ref="H452:H456"/>
    <mergeCell ref="H457:H461"/>
    <mergeCell ref="I467:I471"/>
    <mergeCell ref="V467:V471"/>
    <mergeCell ref="W467:W471"/>
    <mergeCell ref="X467:X471"/>
    <mergeCell ref="Y467:Y471"/>
    <mergeCell ref="A472:A476"/>
    <mergeCell ref="B472:B476"/>
    <mergeCell ref="C472:C476"/>
    <mergeCell ref="D472:D476"/>
    <mergeCell ref="E472:E476"/>
    <mergeCell ref="W462:W466"/>
    <mergeCell ref="X462:X466"/>
    <mergeCell ref="Y462:Y466"/>
    <mergeCell ref="A467:A471"/>
    <mergeCell ref="B467:B471"/>
    <mergeCell ref="C467:C471"/>
    <mergeCell ref="D467:D471"/>
    <mergeCell ref="E467:E471"/>
    <mergeCell ref="F467:F471"/>
    <mergeCell ref="G467:G471"/>
    <mergeCell ref="H462:H466"/>
    <mergeCell ref="H467:H471"/>
    <mergeCell ref="Y472:Y476"/>
    <mergeCell ref="A477:A481"/>
    <mergeCell ref="B477:B481"/>
    <mergeCell ref="C477:C481"/>
    <mergeCell ref="D477:D481"/>
    <mergeCell ref="E477:E481"/>
    <mergeCell ref="F477:F481"/>
    <mergeCell ref="G477:G481"/>
    <mergeCell ref="I477:I481"/>
    <mergeCell ref="V477:V481"/>
    <mergeCell ref="F472:F476"/>
    <mergeCell ref="G472:G476"/>
    <mergeCell ref="I472:I476"/>
    <mergeCell ref="V472:V476"/>
    <mergeCell ref="W472:W476"/>
    <mergeCell ref="X472:X476"/>
    <mergeCell ref="H472:H476"/>
    <mergeCell ref="H477:H481"/>
    <mergeCell ref="I482:I486"/>
    <mergeCell ref="V482:V486"/>
    <mergeCell ref="W482:W486"/>
    <mergeCell ref="X482:X486"/>
    <mergeCell ref="Y482:Y486"/>
    <mergeCell ref="A487:A491"/>
    <mergeCell ref="B487:B491"/>
    <mergeCell ref="C487:C491"/>
    <mergeCell ref="D487:D491"/>
    <mergeCell ref="E487:E491"/>
    <mergeCell ref="H482:H486"/>
    <mergeCell ref="H487:H491"/>
    <mergeCell ref="W477:W481"/>
    <mergeCell ref="X477:X481"/>
    <mergeCell ref="Y477:Y481"/>
    <mergeCell ref="A482:A486"/>
    <mergeCell ref="B482:B486"/>
    <mergeCell ref="C482:C486"/>
    <mergeCell ref="D482:D486"/>
    <mergeCell ref="E482:E486"/>
    <mergeCell ref="F482:F486"/>
    <mergeCell ref="G482:G486"/>
    <mergeCell ref="W492:W496"/>
    <mergeCell ref="X492:X496"/>
    <mergeCell ref="Y492:Y496"/>
    <mergeCell ref="A497:A501"/>
    <mergeCell ref="B497:B501"/>
    <mergeCell ref="C497:C501"/>
    <mergeCell ref="D497:D501"/>
    <mergeCell ref="E497:E501"/>
    <mergeCell ref="F497:F501"/>
    <mergeCell ref="G497:G501"/>
    <mergeCell ref="H492:H496"/>
    <mergeCell ref="H497:H501"/>
    <mergeCell ref="Y487:Y491"/>
    <mergeCell ref="A492:A496"/>
    <mergeCell ref="B492:B496"/>
    <mergeCell ref="C492:C496"/>
    <mergeCell ref="D492:D496"/>
    <mergeCell ref="E492:E496"/>
    <mergeCell ref="F492:F496"/>
    <mergeCell ref="G492:G496"/>
    <mergeCell ref="I492:I496"/>
    <mergeCell ref="V492:V496"/>
    <mergeCell ref="F487:F491"/>
    <mergeCell ref="G487:G491"/>
    <mergeCell ref="I487:I491"/>
    <mergeCell ref="V487:V491"/>
    <mergeCell ref="W487:W491"/>
    <mergeCell ref="X487:X491"/>
    <mergeCell ref="H12:H16"/>
    <mergeCell ref="W507:W511"/>
    <mergeCell ref="X507:X511"/>
    <mergeCell ref="Y507:Y511"/>
    <mergeCell ref="Y502:Y506"/>
    <mergeCell ref="A507:A511"/>
    <mergeCell ref="B507:B511"/>
    <mergeCell ref="C507:C511"/>
    <mergeCell ref="D507:D511"/>
    <mergeCell ref="E507:E511"/>
    <mergeCell ref="F507:F511"/>
    <mergeCell ref="G507:G511"/>
    <mergeCell ref="I507:I511"/>
    <mergeCell ref="V507:V511"/>
    <mergeCell ref="F502:F506"/>
    <mergeCell ref="G502:G506"/>
    <mergeCell ref="I502:I506"/>
    <mergeCell ref="V502:V506"/>
    <mergeCell ref="W502:W506"/>
    <mergeCell ref="X502:X506"/>
    <mergeCell ref="H502:H506"/>
    <mergeCell ref="H507:H511"/>
    <mergeCell ref="I497:I501"/>
    <mergeCell ref="V497:V501"/>
    <mergeCell ref="W497:W501"/>
    <mergeCell ref="X497:X501"/>
    <mergeCell ref="Y497:Y501"/>
    <mergeCell ref="A502:A506"/>
    <mergeCell ref="B502:B506"/>
    <mergeCell ref="C502:C506"/>
    <mergeCell ref="D502:D506"/>
    <mergeCell ref="E502:E506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V17:V21"/>
    <mergeCell ref="W17:W21"/>
    <mergeCell ref="X17:X21"/>
    <mergeCell ref="Y17:Y21"/>
    <mergeCell ref="A22:A26"/>
    <mergeCell ref="B22:B26"/>
    <mergeCell ref="C22:C26"/>
    <mergeCell ref="D22:D26"/>
    <mergeCell ref="E22:E26"/>
    <mergeCell ref="H22:H26"/>
  </mergeCells>
  <conditionalFormatting sqref="I8:K8">
    <cfRule type="colorScale" priority="399">
      <colorScale>
        <cfvo type="num" val="0"/>
        <cfvo type="num" val="0.8"/>
        <cfvo type="num" val="1"/>
        <color rgb="FFFF0000"/>
        <color rgb="FFFFEB84"/>
        <color rgb="FF63BE7B"/>
      </colorScale>
    </cfRule>
  </conditionalFormatting>
  <dataValidations count="1">
    <dataValidation type="whole" operator="greaterThan" allowBlank="1" showInputMessage="1" showErrorMessage="1" sqref="T12:U511">
      <formula1>0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40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400" id="{DD01E795-7ACE-434C-966E-6AD64CFA17A2}">
            <x14:colorScale>
              <x14:cfvo type="num">
                <xm:f>Datos!$B$26</xm:f>
              </x14:cfvo>
              <x14:cfvo type="num">
                <xm:f>Datos!$B$27</xm:f>
              </x14:cfvo>
              <x14:cfvo type="num">
                <xm:f>Datos!$B$28</xm:f>
              </x14:cfvo>
              <x14:color rgb="FFFF0000"/>
              <x14:color rgb="FFFFEB84"/>
              <x14:color rgb="FF63BE7B"/>
            </x14:colorScale>
          </x14:cfRule>
          <xm:sqref>G9:H9</xm:sqref>
        </x14:conditionalFormatting>
        <x14:conditionalFormatting xmlns:xm="http://schemas.microsoft.com/office/excel/2006/main">
          <x14:cfRule type="cellIs" priority="397" operator="equal" id="{F93E7AB7-5856-4B97-B481-7884844183E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98" operator="equal" id="{5DD4EA43-4C35-4E14-9886-D423848B12A7}">
            <xm:f>Datos!$B$19</xm:f>
            <x14:dxf/>
          </x14:cfRule>
          <xm:sqref>Y12:Y16</xm:sqref>
        </x14:conditionalFormatting>
        <x14:conditionalFormatting xmlns:xm="http://schemas.microsoft.com/office/excel/2006/main">
          <x14:cfRule type="cellIs" priority="197" operator="equal" id="{4526BF2F-5BD1-4E80-829D-4A8185AFCC0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8" operator="equal" id="{2FFA5804-15F9-4FD6-8C82-F42970921894}">
            <xm:f>Datos!$B$19</xm:f>
            <x14:dxf/>
          </x14:cfRule>
          <xm:sqref>Y17:Y21</xm:sqref>
        </x14:conditionalFormatting>
        <x14:conditionalFormatting xmlns:xm="http://schemas.microsoft.com/office/excel/2006/main">
          <x14:cfRule type="cellIs" priority="195" operator="equal" id="{3E73DF24-F7DC-4125-92F2-07342BD5217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6" operator="equal" id="{052A4A5C-C1BC-4A85-B16A-B490AC0E8DE2}">
            <xm:f>Datos!$B$19</xm:f>
            <x14:dxf/>
          </x14:cfRule>
          <xm:sqref>Y22:Y26</xm:sqref>
        </x14:conditionalFormatting>
        <x14:conditionalFormatting xmlns:xm="http://schemas.microsoft.com/office/excel/2006/main">
          <x14:cfRule type="cellIs" priority="193" operator="equal" id="{7664AAB2-705E-4AC3-A368-4E22DB37391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4" operator="equal" id="{A4EC8688-B15E-463B-9495-7D965268FC07}">
            <xm:f>Datos!$B$19</xm:f>
            <x14:dxf/>
          </x14:cfRule>
          <xm:sqref>Y27:Y31</xm:sqref>
        </x14:conditionalFormatting>
        <x14:conditionalFormatting xmlns:xm="http://schemas.microsoft.com/office/excel/2006/main">
          <x14:cfRule type="cellIs" priority="191" operator="equal" id="{532A841B-BD35-4D97-9779-F53543CEFC9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2" operator="equal" id="{4162F2B6-A5CF-47D8-AD5F-07BD716305D1}">
            <xm:f>Datos!$B$19</xm:f>
            <x14:dxf/>
          </x14:cfRule>
          <xm:sqref>Y32:Y36</xm:sqref>
        </x14:conditionalFormatting>
        <x14:conditionalFormatting xmlns:xm="http://schemas.microsoft.com/office/excel/2006/main">
          <x14:cfRule type="cellIs" priority="189" operator="equal" id="{560FBA0F-9716-44A6-A963-9293FB2C61B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90" operator="equal" id="{F4A32519-1169-44A9-A118-14147F6124B5}">
            <xm:f>Datos!$B$19</xm:f>
            <x14:dxf/>
          </x14:cfRule>
          <xm:sqref>Y37:Y41</xm:sqref>
        </x14:conditionalFormatting>
        <x14:conditionalFormatting xmlns:xm="http://schemas.microsoft.com/office/excel/2006/main">
          <x14:cfRule type="cellIs" priority="187" operator="equal" id="{4E59065D-D062-4094-A89B-97941B647037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8" operator="equal" id="{A95C2BE9-1655-4450-B10E-4B98B3626B0E}">
            <xm:f>Datos!$B$19</xm:f>
            <x14:dxf/>
          </x14:cfRule>
          <xm:sqref>Y42:Y46</xm:sqref>
        </x14:conditionalFormatting>
        <x14:conditionalFormatting xmlns:xm="http://schemas.microsoft.com/office/excel/2006/main">
          <x14:cfRule type="cellIs" priority="185" operator="equal" id="{47FE24B3-DF13-4DA2-8377-DBB53EBBDCE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6" operator="equal" id="{C80C6ED3-13B8-4673-B8F3-D3A3757BE5A0}">
            <xm:f>Datos!$B$19</xm:f>
            <x14:dxf/>
          </x14:cfRule>
          <xm:sqref>Y47:Y51</xm:sqref>
        </x14:conditionalFormatting>
        <x14:conditionalFormatting xmlns:xm="http://schemas.microsoft.com/office/excel/2006/main">
          <x14:cfRule type="cellIs" priority="183" operator="equal" id="{ECFCF1FA-E5D7-4DA4-B891-0BF58ADF9F3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4" operator="equal" id="{9EB9393F-D412-496D-B4D4-7B1B78B42CA7}">
            <xm:f>Datos!$B$19</xm:f>
            <x14:dxf/>
          </x14:cfRule>
          <xm:sqref>Y52:Y56</xm:sqref>
        </x14:conditionalFormatting>
        <x14:conditionalFormatting xmlns:xm="http://schemas.microsoft.com/office/excel/2006/main">
          <x14:cfRule type="cellIs" priority="181" operator="equal" id="{6F227CA1-94C3-4390-8404-E6702ED9E92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2" operator="equal" id="{0982C545-4144-498E-82E6-33A156EAA001}">
            <xm:f>Datos!$B$19</xm:f>
            <x14:dxf/>
          </x14:cfRule>
          <xm:sqref>Y57:Y61</xm:sqref>
        </x14:conditionalFormatting>
        <x14:conditionalFormatting xmlns:xm="http://schemas.microsoft.com/office/excel/2006/main">
          <x14:cfRule type="cellIs" priority="179" operator="equal" id="{91328706-0A71-45E7-99E1-03FEC10E833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0" operator="equal" id="{9088A672-6273-45DF-A88E-69CC07FD3115}">
            <xm:f>Datos!$B$19</xm:f>
            <x14:dxf/>
          </x14:cfRule>
          <xm:sqref>Y62:Y66</xm:sqref>
        </x14:conditionalFormatting>
        <x14:conditionalFormatting xmlns:xm="http://schemas.microsoft.com/office/excel/2006/main">
          <x14:cfRule type="cellIs" priority="177" operator="equal" id="{F2F3F12D-62CA-41F3-9394-E7F8E3805E8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8" operator="equal" id="{C4138F6B-33D0-453B-9238-E1C7A8F2B2B1}">
            <xm:f>Datos!$B$19</xm:f>
            <x14:dxf/>
          </x14:cfRule>
          <xm:sqref>Y67:Y71</xm:sqref>
        </x14:conditionalFormatting>
        <x14:conditionalFormatting xmlns:xm="http://schemas.microsoft.com/office/excel/2006/main">
          <x14:cfRule type="cellIs" priority="175" operator="equal" id="{03489CE7-7694-4FFD-A3B1-61F986179DB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6" operator="equal" id="{E18F782A-F01E-424B-89D6-93D61CD16606}">
            <xm:f>Datos!$B$19</xm:f>
            <x14:dxf/>
          </x14:cfRule>
          <xm:sqref>Y72:Y76</xm:sqref>
        </x14:conditionalFormatting>
        <x14:conditionalFormatting xmlns:xm="http://schemas.microsoft.com/office/excel/2006/main">
          <x14:cfRule type="cellIs" priority="173" operator="equal" id="{923A2B9A-6F3A-481F-A610-20311397AE9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4" operator="equal" id="{1403F5CD-8A90-47E0-B3F0-A505955C9940}">
            <xm:f>Datos!$B$19</xm:f>
            <x14:dxf/>
          </x14:cfRule>
          <xm:sqref>Y77:Y81</xm:sqref>
        </x14:conditionalFormatting>
        <x14:conditionalFormatting xmlns:xm="http://schemas.microsoft.com/office/excel/2006/main">
          <x14:cfRule type="cellIs" priority="171" operator="equal" id="{20E58E4A-D23F-40B5-8AFF-B8FB6482B947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2" operator="equal" id="{3C023C6F-18E7-45DE-9CFB-2E8719BA2A9E}">
            <xm:f>Datos!$B$19</xm:f>
            <x14:dxf/>
          </x14:cfRule>
          <xm:sqref>Y82:Y86</xm:sqref>
        </x14:conditionalFormatting>
        <x14:conditionalFormatting xmlns:xm="http://schemas.microsoft.com/office/excel/2006/main">
          <x14:cfRule type="cellIs" priority="169" operator="equal" id="{AE235D30-B935-4FE1-A8E0-4CBC8E71CC17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70" operator="equal" id="{117AB7E0-FF61-4349-9A28-3AC9488A51BC}">
            <xm:f>Datos!$B$19</xm:f>
            <x14:dxf/>
          </x14:cfRule>
          <xm:sqref>Y87:Y91</xm:sqref>
        </x14:conditionalFormatting>
        <x14:conditionalFormatting xmlns:xm="http://schemas.microsoft.com/office/excel/2006/main">
          <x14:cfRule type="cellIs" priority="167" operator="equal" id="{BF8652CE-FBB7-49DB-9DAB-A2DBBFD30DE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8" operator="equal" id="{35C57742-076B-4AB9-9035-3A60126F3609}">
            <xm:f>Datos!$B$19</xm:f>
            <x14:dxf/>
          </x14:cfRule>
          <xm:sqref>Y92:Y96</xm:sqref>
        </x14:conditionalFormatting>
        <x14:conditionalFormatting xmlns:xm="http://schemas.microsoft.com/office/excel/2006/main">
          <x14:cfRule type="cellIs" priority="165" operator="equal" id="{BE3F1E83-5B54-470A-9C38-19C69461B2A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6" operator="equal" id="{996A265A-30B8-4B40-BC26-A6D9A3E934CA}">
            <xm:f>Datos!$B$19</xm:f>
            <x14:dxf/>
          </x14:cfRule>
          <xm:sqref>Y97:Y101</xm:sqref>
        </x14:conditionalFormatting>
        <x14:conditionalFormatting xmlns:xm="http://schemas.microsoft.com/office/excel/2006/main">
          <x14:cfRule type="cellIs" priority="163" operator="equal" id="{508CA375-3770-4368-B90A-51FCD1061D6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4" operator="equal" id="{D119B06D-4F02-44D4-AB37-8A1F6682956F}">
            <xm:f>Datos!$B$19</xm:f>
            <x14:dxf/>
          </x14:cfRule>
          <xm:sqref>Y102:Y106</xm:sqref>
        </x14:conditionalFormatting>
        <x14:conditionalFormatting xmlns:xm="http://schemas.microsoft.com/office/excel/2006/main">
          <x14:cfRule type="cellIs" priority="161" operator="equal" id="{63400A8A-0878-4FA4-86BA-DB46FC7CA2C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2" operator="equal" id="{E10935C1-92A1-4B97-93A9-771FB95DEE4A}">
            <xm:f>Datos!$B$19</xm:f>
            <x14:dxf/>
          </x14:cfRule>
          <xm:sqref>Y107:Y111</xm:sqref>
        </x14:conditionalFormatting>
        <x14:conditionalFormatting xmlns:xm="http://schemas.microsoft.com/office/excel/2006/main">
          <x14:cfRule type="cellIs" priority="159" operator="equal" id="{ED2289E4-8F22-4D93-B872-8BF1222E38F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0" operator="equal" id="{20477DEE-4030-459A-B345-A7CCDC401E4F}">
            <xm:f>Datos!$B$19</xm:f>
            <x14:dxf/>
          </x14:cfRule>
          <xm:sqref>Y112:Y116</xm:sqref>
        </x14:conditionalFormatting>
        <x14:conditionalFormatting xmlns:xm="http://schemas.microsoft.com/office/excel/2006/main">
          <x14:cfRule type="cellIs" priority="157" operator="equal" id="{927E463F-B96D-4857-80E5-1427C4EB663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8" operator="equal" id="{5086CAF3-8AFF-4B54-BBD9-86A7B2E5B71C}">
            <xm:f>Datos!$B$19</xm:f>
            <x14:dxf/>
          </x14:cfRule>
          <xm:sqref>Y117:Y121</xm:sqref>
        </x14:conditionalFormatting>
        <x14:conditionalFormatting xmlns:xm="http://schemas.microsoft.com/office/excel/2006/main">
          <x14:cfRule type="cellIs" priority="155" operator="equal" id="{C6223A5E-75F5-4B09-9B1C-5397139DDD4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6" operator="equal" id="{9BA05883-A581-431D-B6BD-AA1CCC775076}">
            <xm:f>Datos!$B$19</xm:f>
            <x14:dxf/>
          </x14:cfRule>
          <xm:sqref>Y122:Y126</xm:sqref>
        </x14:conditionalFormatting>
        <x14:conditionalFormatting xmlns:xm="http://schemas.microsoft.com/office/excel/2006/main">
          <x14:cfRule type="cellIs" priority="153" operator="equal" id="{29A157B9-FDEC-4A1B-84E9-315C9902E2E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4" operator="equal" id="{550080A5-366A-46CC-A5C8-4367B4A03120}">
            <xm:f>Datos!$B$19</xm:f>
            <x14:dxf/>
          </x14:cfRule>
          <xm:sqref>Y127:Y131</xm:sqref>
        </x14:conditionalFormatting>
        <x14:conditionalFormatting xmlns:xm="http://schemas.microsoft.com/office/excel/2006/main">
          <x14:cfRule type="cellIs" priority="151" operator="equal" id="{19253F8F-7727-4135-A0A8-AA108159F81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2" operator="equal" id="{99EA23FE-35C7-47D4-9EFC-248A5E1CAAAF}">
            <xm:f>Datos!$B$19</xm:f>
            <x14:dxf/>
          </x14:cfRule>
          <xm:sqref>Y132:Y136</xm:sqref>
        </x14:conditionalFormatting>
        <x14:conditionalFormatting xmlns:xm="http://schemas.microsoft.com/office/excel/2006/main">
          <x14:cfRule type="cellIs" priority="149" operator="equal" id="{03D37B30-4C3D-4724-A48A-6BF181228FF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50" operator="equal" id="{94F5CBF4-56AB-4D3B-AC49-A33A47D280E9}">
            <xm:f>Datos!$B$19</xm:f>
            <x14:dxf/>
          </x14:cfRule>
          <xm:sqref>Y137:Y141</xm:sqref>
        </x14:conditionalFormatting>
        <x14:conditionalFormatting xmlns:xm="http://schemas.microsoft.com/office/excel/2006/main">
          <x14:cfRule type="cellIs" priority="147" operator="equal" id="{A7B2B861-4CDA-4566-96F3-DA79599B25A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8" operator="equal" id="{FF503BF2-EE6F-469B-88F1-5AEA3BEF4917}">
            <xm:f>Datos!$B$19</xm:f>
            <x14:dxf/>
          </x14:cfRule>
          <xm:sqref>Y142:Y146</xm:sqref>
        </x14:conditionalFormatting>
        <x14:conditionalFormatting xmlns:xm="http://schemas.microsoft.com/office/excel/2006/main">
          <x14:cfRule type="cellIs" priority="145" operator="equal" id="{D9317016-4F83-41F9-A686-DD8D2FD76297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6" operator="equal" id="{F7CDFBA7-95AA-4492-BE4E-FC0B85F848E1}">
            <xm:f>Datos!$B$19</xm:f>
            <x14:dxf/>
          </x14:cfRule>
          <xm:sqref>Y147:Y151</xm:sqref>
        </x14:conditionalFormatting>
        <x14:conditionalFormatting xmlns:xm="http://schemas.microsoft.com/office/excel/2006/main">
          <x14:cfRule type="cellIs" priority="143" operator="equal" id="{0E07CDAA-69AC-4AA5-A90B-E03052A1569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4" operator="equal" id="{E5589569-4953-4AAE-9537-A55C4A13A811}">
            <xm:f>Datos!$B$19</xm:f>
            <x14:dxf/>
          </x14:cfRule>
          <xm:sqref>Y152:Y156</xm:sqref>
        </x14:conditionalFormatting>
        <x14:conditionalFormatting xmlns:xm="http://schemas.microsoft.com/office/excel/2006/main">
          <x14:cfRule type="cellIs" priority="141" operator="equal" id="{956170A4-CB19-499C-B0F1-19888D54DD4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2" operator="equal" id="{28F10C14-3BAB-47B4-A598-6F21703ED43F}">
            <xm:f>Datos!$B$19</xm:f>
            <x14:dxf/>
          </x14:cfRule>
          <xm:sqref>Y157:Y161</xm:sqref>
        </x14:conditionalFormatting>
        <x14:conditionalFormatting xmlns:xm="http://schemas.microsoft.com/office/excel/2006/main">
          <x14:cfRule type="cellIs" priority="139" operator="equal" id="{9745D4B2-C6E0-4CBE-A6B1-49FD2569634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0" operator="equal" id="{9BD784EB-B7B7-4DE3-A2CD-9ABD3C7A43D5}">
            <xm:f>Datos!$B$19</xm:f>
            <x14:dxf/>
          </x14:cfRule>
          <xm:sqref>Y162:Y166</xm:sqref>
        </x14:conditionalFormatting>
        <x14:conditionalFormatting xmlns:xm="http://schemas.microsoft.com/office/excel/2006/main">
          <x14:cfRule type="cellIs" priority="137" operator="equal" id="{A0A96314-0298-4637-84C9-5221FBC8EE5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8" operator="equal" id="{51D29714-1606-403D-9625-0AE011FB422E}">
            <xm:f>Datos!$B$19</xm:f>
            <x14:dxf/>
          </x14:cfRule>
          <xm:sqref>Y167:Y171</xm:sqref>
        </x14:conditionalFormatting>
        <x14:conditionalFormatting xmlns:xm="http://schemas.microsoft.com/office/excel/2006/main">
          <x14:cfRule type="cellIs" priority="135" operator="equal" id="{C31434D9-5206-4544-9926-E6787FB2366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6" operator="equal" id="{959E05C7-83E7-4EA9-A335-252380AF12AA}">
            <xm:f>Datos!$B$19</xm:f>
            <x14:dxf/>
          </x14:cfRule>
          <xm:sqref>Y172:Y176</xm:sqref>
        </x14:conditionalFormatting>
        <x14:conditionalFormatting xmlns:xm="http://schemas.microsoft.com/office/excel/2006/main">
          <x14:cfRule type="cellIs" priority="133" operator="equal" id="{A7C674AF-1E69-420C-B9D5-B2336A49827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4" operator="equal" id="{A0522590-61F7-481C-AC8C-5D6C10252C85}">
            <xm:f>Datos!$B$19</xm:f>
            <x14:dxf/>
          </x14:cfRule>
          <xm:sqref>Y177:Y181</xm:sqref>
        </x14:conditionalFormatting>
        <x14:conditionalFormatting xmlns:xm="http://schemas.microsoft.com/office/excel/2006/main">
          <x14:cfRule type="cellIs" priority="131" operator="equal" id="{7FB6B63A-94D9-4A4E-A9B0-C0F500694C4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2" operator="equal" id="{3930AA6F-B372-4D27-9D06-A629902159FC}">
            <xm:f>Datos!$B$19</xm:f>
            <x14:dxf/>
          </x14:cfRule>
          <xm:sqref>Y182:Y186</xm:sqref>
        </x14:conditionalFormatting>
        <x14:conditionalFormatting xmlns:xm="http://schemas.microsoft.com/office/excel/2006/main">
          <x14:cfRule type="cellIs" priority="129" operator="equal" id="{DCFD5797-6D7A-4735-9B0A-A12810F3D89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30" operator="equal" id="{4CDA67A0-1C64-4872-9C02-ED7C7BCE269D}">
            <xm:f>Datos!$B$19</xm:f>
            <x14:dxf/>
          </x14:cfRule>
          <xm:sqref>Y187:Y191</xm:sqref>
        </x14:conditionalFormatting>
        <x14:conditionalFormatting xmlns:xm="http://schemas.microsoft.com/office/excel/2006/main">
          <x14:cfRule type="cellIs" priority="127" operator="equal" id="{B0651F67-1F2F-4972-BAD1-804FCF01FFA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8" operator="equal" id="{29F86C25-8B23-4EA4-9207-E9BF69D3BCB5}">
            <xm:f>Datos!$B$19</xm:f>
            <x14:dxf/>
          </x14:cfRule>
          <xm:sqref>Y192:Y196</xm:sqref>
        </x14:conditionalFormatting>
        <x14:conditionalFormatting xmlns:xm="http://schemas.microsoft.com/office/excel/2006/main">
          <x14:cfRule type="cellIs" priority="125" operator="equal" id="{1B202F05-29E3-44A4-80A5-DDFE95A4CDE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6" operator="equal" id="{8357993F-F404-443F-A54E-9BA6FC45463C}">
            <xm:f>Datos!$B$19</xm:f>
            <x14:dxf/>
          </x14:cfRule>
          <xm:sqref>Y197:Y201</xm:sqref>
        </x14:conditionalFormatting>
        <x14:conditionalFormatting xmlns:xm="http://schemas.microsoft.com/office/excel/2006/main">
          <x14:cfRule type="cellIs" priority="123" operator="equal" id="{5BD5E4CA-0CC0-413F-B4D1-26F8465D1CB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4" operator="equal" id="{30DD9467-9529-495D-8A66-526A024FB15E}">
            <xm:f>Datos!$B$19</xm:f>
            <x14:dxf/>
          </x14:cfRule>
          <xm:sqref>Y202:Y206</xm:sqref>
        </x14:conditionalFormatting>
        <x14:conditionalFormatting xmlns:xm="http://schemas.microsoft.com/office/excel/2006/main">
          <x14:cfRule type="cellIs" priority="121" operator="equal" id="{4E7C040F-02B7-4EED-8190-62C45106099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2" operator="equal" id="{637FBCDD-84D9-49BC-8392-A827CD116360}">
            <xm:f>Datos!$B$19</xm:f>
            <x14:dxf/>
          </x14:cfRule>
          <xm:sqref>Y207:Y211</xm:sqref>
        </x14:conditionalFormatting>
        <x14:conditionalFormatting xmlns:xm="http://schemas.microsoft.com/office/excel/2006/main">
          <x14:cfRule type="cellIs" priority="119" operator="equal" id="{9EA5F4C3-B9A3-440F-8187-37ED41E97D3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0" operator="equal" id="{ADE0700D-6BE6-4D7F-A247-3152C71B6F11}">
            <xm:f>Datos!$B$19</xm:f>
            <x14:dxf/>
          </x14:cfRule>
          <xm:sqref>Y212:Y216</xm:sqref>
        </x14:conditionalFormatting>
        <x14:conditionalFormatting xmlns:xm="http://schemas.microsoft.com/office/excel/2006/main">
          <x14:cfRule type="cellIs" priority="117" operator="equal" id="{143B9467-D1B3-4EE8-BBF6-6E1869F1ABE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8" operator="equal" id="{0215FDC9-CA67-4BF9-BC81-B3E367DF66DA}">
            <xm:f>Datos!$B$19</xm:f>
            <x14:dxf/>
          </x14:cfRule>
          <xm:sqref>Y217:Y221</xm:sqref>
        </x14:conditionalFormatting>
        <x14:conditionalFormatting xmlns:xm="http://schemas.microsoft.com/office/excel/2006/main">
          <x14:cfRule type="cellIs" priority="115" operator="equal" id="{E6FA5114-A927-4A9D-8CAA-2A58920FDC2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6" operator="equal" id="{DDF2BCCE-FCB0-44DF-8181-A74AC0A87F75}">
            <xm:f>Datos!$B$19</xm:f>
            <x14:dxf/>
          </x14:cfRule>
          <xm:sqref>Y222:Y226</xm:sqref>
        </x14:conditionalFormatting>
        <x14:conditionalFormatting xmlns:xm="http://schemas.microsoft.com/office/excel/2006/main">
          <x14:cfRule type="cellIs" priority="113" operator="equal" id="{9B5D52B8-8764-44C0-B7AA-742FF521F21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4" operator="equal" id="{4CA4926D-5025-4D38-9473-D57CCBBFC725}">
            <xm:f>Datos!$B$19</xm:f>
            <x14:dxf/>
          </x14:cfRule>
          <xm:sqref>Y227:Y231</xm:sqref>
        </x14:conditionalFormatting>
        <x14:conditionalFormatting xmlns:xm="http://schemas.microsoft.com/office/excel/2006/main">
          <x14:cfRule type="cellIs" priority="111" operator="equal" id="{D4925D5F-E549-4F00-8B6C-4A5D2604154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2" operator="equal" id="{E67FCE35-250A-4C25-8999-32F8534A43D3}">
            <xm:f>Datos!$B$19</xm:f>
            <x14:dxf/>
          </x14:cfRule>
          <xm:sqref>Y232:Y236</xm:sqref>
        </x14:conditionalFormatting>
        <x14:conditionalFormatting xmlns:xm="http://schemas.microsoft.com/office/excel/2006/main">
          <x14:cfRule type="cellIs" priority="109" operator="equal" id="{35E9D926-B8ED-4BA0-8E1C-202A4051CAF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10" operator="equal" id="{CD7F2C45-2878-403F-946B-E357515B411B}">
            <xm:f>Datos!$B$19</xm:f>
            <x14:dxf/>
          </x14:cfRule>
          <xm:sqref>Y237:Y241</xm:sqref>
        </x14:conditionalFormatting>
        <x14:conditionalFormatting xmlns:xm="http://schemas.microsoft.com/office/excel/2006/main">
          <x14:cfRule type="cellIs" priority="107" operator="equal" id="{271FF725-50B0-4D05-A777-C3922F20465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8" operator="equal" id="{C0F8DD73-B09C-41A6-9DB5-01566A60AD51}">
            <xm:f>Datos!$B$19</xm:f>
            <x14:dxf/>
          </x14:cfRule>
          <xm:sqref>Y242:Y246</xm:sqref>
        </x14:conditionalFormatting>
        <x14:conditionalFormatting xmlns:xm="http://schemas.microsoft.com/office/excel/2006/main">
          <x14:cfRule type="cellIs" priority="105" operator="equal" id="{330968D5-9351-4176-AF64-F2558DB8917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6" operator="equal" id="{1AE13F6C-A5C3-4F1C-9A33-2A8438FCC9E7}">
            <xm:f>Datos!$B$19</xm:f>
            <x14:dxf/>
          </x14:cfRule>
          <xm:sqref>Y247:Y251</xm:sqref>
        </x14:conditionalFormatting>
        <x14:conditionalFormatting xmlns:xm="http://schemas.microsoft.com/office/excel/2006/main">
          <x14:cfRule type="cellIs" priority="103" operator="equal" id="{7DA6FFFF-0608-4612-9537-DECB865222D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4" operator="equal" id="{67B4B292-0915-440B-A2F6-14B1E441D7CC}">
            <xm:f>Datos!$B$19</xm:f>
            <x14:dxf/>
          </x14:cfRule>
          <xm:sqref>Y252:Y256</xm:sqref>
        </x14:conditionalFormatting>
        <x14:conditionalFormatting xmlns:xm="http://schemas.microsoft.com/office/excel/2006/main">
          <x14:cfRule type="cellIs" priority="101" operator="equal" id="{DEC83610-2C7E-41AE-800A-F536BE3F453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2" operator="equal" id="{5B6F429E-41CF-49AA-AE38-B094087E35AC}">
            <xm:f>Datos!$B$19</xm:f>
            <x14:dxf/>
          </x14:cfRule>
          <xm:sqref>Y257:Y261</xm:sqref>
        </x14:conditionalFormatting>
        <x14:conditionalFormatting xmlns:xm="http://schemas.microsoft.com/office/excel/2006/main">
          <x14:cfRule type="cellIs" priority="99" operator="equal" id="{1994CE04-A0E8-4435-B93C-58E303B707F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0" operator="equal" id="{EA3C5B81-4363-4607-AAF0-A48FCBB78D81}">
            <xm:f>Datos!$B$19</xm:f>
            <x14:dxf/>
          </x14:cfRule>
          <xm:sqref>Y262:Y266</xm:sqref>
        </x14:conditionalFormatting>
        <x14:conditionalFormatting xmlns:xm="http://schemas.microsoft.com/office/excel/2006/main">
          <x14:cfRule type="cellIs" priority="97" operator="equal" id="{7EEF8BD4-1BD2-4D5D-AA22-08D79151E42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8" operator="equal" id="{0B6B5026-C6BF-4B1D-98E4-068B60977600}">
            <xm:f>Datos!$B$19</xm:f>
            <x14:dxf/>
          </x14:cfRule>
          <xm:sqref>Y267:Y271</xm:sqref>
        </x14:conditionalFormatting>
        <x14:conditionalFormatting xmlns:xm="http://schemas.microsoft.com/office/excel/2006/main">
          <x14:cfRule type="cellIs" priority="95" operator="equal" id="{DC4A0725-F374-43F2-A8D3-D94BE074879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6" operator="equal" id="{E2E2DCD4-28D8-4B78-9CC1-12E70B4BA495}">
            <xm:f>Datos!$B$19</xm:f>
            <x14:dxf/>
          </x14:cfRule>
          <xm:sqref>Y272:Y276</xm:sqref>
        </x14:conditionalFormatting>
        <x14:conditionalFormatting xmlns:xm="http://schemas.microsoft.com/office/excel/2006/main">
          <x14:cfRule type="cellIs" priority="93" operator="equal" id="{7C962B26-08D8-433E-A327-2C894D8F4DD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4" operator="equal" id="{E1FA664C-22BE-4C26-8A31-686C7E4F12BB}">
            <xm:f>Datos!$B$19</xm:f>
            <x14:dxf/>
          </x14:cfRule>
          <xm:sqref>Y277:Y281</xm:sqref>
        </x14:conditionalFormatting>
        <x14:conditionalFormatting xmlns:xm="http://schemas.microsoft.com/office/excel/2006/main">
          <x14:cfRule type="cellIs" priority="91" operator="equal" id="{38102641-B09D-40EA-9637-53DC46EE46A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2" operator="equal" id="{D3C2BB6A-65A8-4B0E-87FB-09022CE66A61}">
            <xm:f>Datos!$B$19</xm:f>
            <x14:dxf/>
          </x14:cfRule>
          <xm:sqref>Y282:Y286</xm:sqref>
        </x14:conditionalFormatting>
        <x14:conditionalFormatting xmlns:xm="http://schemas.microsoft.com/office/excel/2006/main">
          <x14:cfRule type="cellIs" priority="89" operator="equal" id="{788FC9A2-ABE2-4368-BB52-8E97B79BA4A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90" operator="equal" id="{FF4D5AEC-8EA8-423B-9897-5FA89BEBFAC2}">
            <xm:f>Datos!$B$19</xm:f>
            <x14:dxf/>
          </x14:cfRule>
          <xm:sqref>Y287:Y291</xm:sqref>
        </x14:conditionalFormatting>
        <x14:conditionalFormatting xmlns:xm="http://schemas.microsoft.com/office/excel/2006/main">
          <x14:cfRule type="cellIs" priority="87" operator="equal" id="{7009E5DA-99C0-438A-8072-D2C04BD0647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8" operator="equal" id="{A0DE4FEB-8AF8-4559-BF25-E3B1E27034EE}">
            <xm:f>Datos!$B$19</xm:f>
            <x14:dxf/>
          </x14:cfRule>
          <xm:sqref>Y292:Y296</xm:sqref>
        </x14:conditionalFormatting>
        <x14:conditionalFormatting xmlns:xm="http://schemas.microsoft.com/office/excel/2006/main">
          <x14:cfRule type="cellIs" priority="85" operator="equal" id="{B0629978-6EAB-4715-929A-2B93B01339A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6" operator="equal" id="{C85E7C1B-47C4-4992-A971-3DDB46AA0128}">
            <xm:f>Datos!$B$19</xm:f>
            <x14:dxf/>
          </x14:cfRule>
          <xm:sqref>Y297:Y301</xm:sqref>
        </x14:conditionalFormatting>
        <x14:conditionalFormatting xmlns:xm="http://schemas.microsoft.com/office/excel/2006/main">
          <x14:cfRule type="cellIs" priority="83" operator="equal" id="{292115DC-D866-425E-BD9E-A51110892DB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4" operator="equal" id="{194CA547-117C-4708-BE30-D38F039A2479}">
            <xm:f>Datos!$B$19</xm:f>
            <x14:dxf/>
          </x14:cfRule>
          <xm:sqref>Y302:Y306</xm:sqref>
        </x14:conditionalFormatting>
        <x14:conditionalFormatting xmlns:xm="http://schemas.microsoft.com/office/excel/2006/main">
          <x14:cfRule type="cellIs" priority="81" operator="equal" id="{92FF4DC7-F447-479B-986A-3299660EB53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2" operator="equal" id="{49F33FBD-802D-4847-9572-6EEFB4EA1AD7}">
            <xm:f>Datos!$B$19</xm:f>
            <x14:dxf/>
          </x14:cfRule>
          <xm:sqref>Y307:Y311</xm:sqref>
        </x14:conditionalFormatting>
        <x14:conditionalFormatting xmlns:xm="http://schemas.microsoft.com/office/excel/2006/main">
          <x14:cfRule type="cellIs" priority="79" operator="equal" id="{4B1A8BF5-3ECF-4323-B269-E55072F5A59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0" operator="equal" id="{D1A5EDB2-EE78-4C58-90EF-6F8FC57E480B}">
            <xm:f>Datos!$B$19</xm:f>
            <x14:dxf/>
          </x14:cfRule>
          <xm:sqref>Y312:Y316</xm:sqref>
        </x14:conditionalFormatting>
        <x14:conditionalFormatting xmlns:xm="http://schemas.microsoft.com/office/excel/2006/main">
          <x14:cfRule type="cellIs" priority="77" operator="equal" id="{6345ABE0-23DB-4F7B-B622-B00F890F027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8" operator="equal" id="{078AEC87-C756-4110-A98C-D7DD239C9C40}">
            <xm:f>Datos!$B$19</xm:f>
            <x14:dxf/>
          </x14:cfRule>
          <xm:sqref>Y317:Y321</xm:sqref>
        </x14:conditionalFormatting>
        <x14:conditionalFormatting xmlns:xm="http://schemas.microsoft.com/office/excel/2006/main">
          <x14:cfRule type="cellIs" priority="75" operator="equal" id="{BFA78AC2-DAB5-44FD-B0B4-E8811BEB3E3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6" operator="equal" id="{6EFBDA33-449C-467B-9694-C4E6E25E8CA9}">
            <xm:f>Datos!$B$19</xm:f>
            <x14:dxf/>
          </x14:cfRule>
          <xm:sqref>Y322:Y326</xm:sqref>
        </x14:conditionalFormatting>
        <x14:conditionalFormatting xmlns:xm="http://schemas.microsoft.com/office/excel/2006/main">
          <x14:cfRule type="cellIs" priority="73" operator="equal" id="{5AB30E14-6C1C-40B7-A9F7-3AB6F79EF76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4" operator="equal" id="{C3362641-1EF7-4BB0-BC6F-51558C4597B2}">
            <xm:f>Datos!$B$19</xm:f>
            <x14:dxf/>
          </x14:cfRule>
          <xm:sqref>Y327:Y331</xm:sqref>
        </x14:conditionalFormatting>
        <x14:conditionalFormatting xmlns:xm="http://schemas.microsoft.com/office/excel/2006/main">
          <x14:cfRule type="cellIs" priority="71" operator="equal" id="{814017D0-E007-499C-A349-DEAE51EC532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2" operator="equal" id="{179A9C13-E3B9-4A6A-8809-2E3B2B100EEC}">
            <xm:f>Datos!$B$19</xm:f>
            <x14:dxf/>
          </x14:cfRule>
          <xm:sqref>Y332:Y336</xm:sqref>
        </x14:conditionalFormatting>
        <x14:conditionalFormatting xmlns:xm="http://schemas.microsoft.com/office/excel/2006/main">
          <x14:cfRule type="cellIs" priority="69" operator="equal" id="{46AAFE07-505B-4764-B6A1-00F52BE49F53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70" operator="equal" id="{B0C1173D-0891-441B-AC70-7658B19AA339}">
            <xm:f>Datos!$B$19</xm:f>
            <x14:dxf/>
          </x14:cfRule>
          <xm:sqref>Y337:Y341</xm:sqref>
        </x14:conditionalFormatting>
        <x14:conditionalFormatting xmlns:xm="http://schemas.microsoft.com/office/excel/2006/main">
          <x14:cfRule type="cellIs" priority="67" operator="equal" id="{3841B783-12EA-4653-81A0-60144DEBBED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8" operator="equal" id="{ED9849A4-563E-4E1F-A656-77952610F3FC}">
            <xm:f>Datos!$B$19</xm:f>
            <x14:dxf/>
          </x14:cfRule>
          <xm:sqref>Y342:Y346</xm:sqref>
        </x14:conditionalFormatting>
        <x14:conditionalFormatting xmlns:xm="http://schemas.microsoft.com/office/excel/2006/main">
          <x14:cfRule type="cellIs" priority="65" operator="equal" id="{6BB20181-F23A-490B-B4D1-0F251792A7A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6" operator="equal" id="{9267F9BB-0321-4308-8D85-FDA8B95D3492}">
            <xm:f>Datos!$B$19</xm:f>
            <x14:dxf/>
          </x14:cfRule>
          <xm:sqref>Y347:Y351</xm:sqref>
        </x14:conditionalFormatting>
        <x14:conditionalFormatting xmlns:xm="http://schemas.microsoft.com/office/excel/2006/main">
          <x14:cfRule type="cellIs" priority="63" operator="equal" id="{E2C38822-5DAA-4860-A572-D9446FD25BB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4" operator="equal" id="{F74EE636-DF4C-45E9-AEE9-7D238472150E}">
            <xm:f>Datos!$B$19</xm:f>
            <x14:dxf/>
          </x14:cfRule>
          <xm:sqref>Y352:Y356</xm:sqref>
        </x14:conditionalFormatting>
        <x14:conditionalFormatting xmlns:xm="http://schemas.microsoft.com/office/excel/2006/main">
          <x14:cfRule type="cellIs" priority="61" operator="equal" id="{6C17526C-BEC4-4F5A-8F26-60C5BBA4791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2" operator="equal" id="{761D05F4-56AA-4F63-8B25-32DABE9A800E}">
            <xm:f>Datos!$B$19</xm:f>
            <x14:dxf/>
          </x14:cfRule>
          <xm:sqref>Y357:Y361</xm:sqref>
        </x14:conditionalFormatting>
        <x14:conditionalFormatting xmlns:xm="http://schemas.microsoft.com/office/excel/2006/main">
          <x14:cfRule type="cellIs" priority="59" operator="equal" id="{DE3B5A49-4699-4618-9988-45974A1FDD49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0" operator="equal" id="{85F1EBC3-4E2F-4CA4-8FD7-8A4373184646}">
            <xm:f>Datos!$B$19</xm:f>
            <x14:dxf/>
          </x14:cfRule>
          <xm:sqref>Y362:Y366</xm:sqref>
        </x14:conditionalFormatting>
        <x14:conditionalFormatting xmlns:xm="http://schemas.microsoft.com/office/excel/2006/main">
          <x14:cfRule type="cellIs" priority="57" operator="equal" id="{A63855A5-6529-485E-9D19-728F6FE185B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8" operator="equal" id="{0B3F5F77-533F-4E4D-B9FC-9861A3B7394A}">
            <xm:f>Datos!$B$19</xm:f>
            <x14:dxf/>
          </x14:cfRule>
          <xm:sqref>Y367:Y371</xm:sqref>
        </x14:conditionalFormatting>
        <x14:conditionalFormatting xmlns:xm="http://schemas.microsoft.com/office/excel/2006/main">
          <x14:cfRule type="cellIs" priority="55" operator="equal" id="{290B207D-45C6-4321-A488-324AE4B900B0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6" operator="equal" id="{7C862E9A-417E-4442-9061-4868C74B3BD9}">
            <xm:f>Datos!$B$19</xm:f>
            <x14:dxf/>
          </x14:cfRule>
          <xm:sqref>Y372:Y376</xm:sqref>
        </x14:conditionalFormatting>
        <x14:conditionalFormatting xmlns:xm="http://schemas.microsoft.com/office/excel/2006/main">
          <x14:cfRule type="cellIs" priority="53" operator="equal" id="{B4F05595-3EDC-4093-B673-4AE59118F09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4" operator="equal" id="{5E60A3BD-E8A9-4C08-85DD-63C01DB49712}">
            <xm:f>Datos!$B$19</xm:f>
            <x14:dxf/>
          </x14:cfRule>
          <xm:sqref>Y377:Y381</xm:sqref>
        </x14:conditionalFormatting>
        <x14:conditionalFormatting xmlns:xm="http://schemas.microsoft.com/office/excel/2006/main">
          <x14:cfRule type="cellIs" priority="51" operator="equal" id="{10317AA8-09BF-4AC7-B318-FA0C233AB0F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2" operator="equal" id="{3D402E70-00B9-4416-89D4-6A786A2B6B93}">
            <xm:f>Datos!$B$19</xm:f>
            <x14:dxf/>
          </x14:cfRule>
          <xm:sqref>Y382:Y386</xm:sqref>
        </x14:conditionalFormatting>
        <x14:conditionalFormatting xmlns:xm="http://schemas.microsoft.com/office/excel/2006/main">
          <x14:cfRule type="cellIs" priority="49" operator="equal" id="{FD54AD64-D57A-4BA4-B136-DB2F7EFC6A8A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50" operator="equal" id="{B67919A5-D287-4E64-BBB2-C66F18BFE8D4}">
            <xm:f>Datos!$B$19</xm:f>
            <x14:dxf/>
          </x14:cfRule>
          <xm:sqref>Y387:Y391</xm:sqref>
        </x14:conditionalFormatting>
        <x14:conditionalFormatting xmlns:xm="http://schemas.microsoft.com/office/excel/2006/main">
          <x14:cfRule type="cellIs" priority="47" operator="equal" id="{A10965D4-F885-44A1-9CFD-5EF39A4345C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8" operator="equal" id="{AED25339-75C0-428B-896A-7564201A3DAC}">
            <xm:f>Datos!$B$19</xm:f>
            <x14:dxf/>
          </x14:cfRule>
          <xm:sqref>Y392:Y396</xm:sqref>
        </x14:conditionalFormatting>
        <x14:conditionalFormatting xmlns:xm="http://schemas.microsoft.com/office/excel/2006/main">
          <x14:cfRule type="cellIs" priority="45" operator="equal" id="{CA65455D-8CF3-4B24-B63A-0DBC8FF8CEC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6" operator="equal" id="{D9F37305-C55E-44A7-BB3A-9726D18DF839}">
            <xm:f>Datos!$B$19</xm:f>
            <x14:dxf/>
          </x14:cfRule>
          <xm:sqref>Y397:Y401</xm:sqref>
        </x14:conditionalFormatting>
        <x14:conditionalFormatting xmlns:xm="http://schemas.microsoft.com/office/excel/2006/main">
          <x14:cfRule type="cellIs" priority="43" operator="equal" id="{AD678B7A-F531-4554-B8B9-E36A70E0CB0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4" operator="equal" id="{2C9D710E-98F3-47C9-B900-7DB6EEE5AA0E}">
            <xm:f>Datos!$B$19</xm:f>
            <x14:dxf/>
          </x14:cfRule>
          <xm:sqref>Y402:Y406</xm:sqref>
        </x14:conditionalFormatting>
        <x14:conditionalFormatting xmlns:xm="http://schemas.microsoft.com/office/excel/2006/main">
          <x14:cfRule type="cellIs" priority="41" operator="equal" id="{101F2232-307B-4828-8D54-DBD7EAEDE92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2" operator="equal" id="{01BEB87F-6C9F-45E3-B97F-2A18AAD1B484}">
            <xm:f>Datos!$B$19</xm:f>
            <x14:dxf/>
          </x14:cfRule>
          <xm:sqref>Y407:Y411</xm:sqref>
        </x14:conditionalFormatting>
        <x14:conditionalFormatting xmlns:xm="http://schemas.microsoft.com/office/excel/2006/main">
          <x14:cfRule type="cellIs" priority="39" operator="equal" id="{DABA411B-073D-4F78-9283-F3B47B96F034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0" operator="equal" id="{358302CA-8E77-4527-AF9C-08B5B5AC17BF}">
            <xm:f>Datos!$B$19</xm:f>
            <x14:dxf/>
          </x14:cfRule>
          <xm:sqref>Y412:Y416</xm:sqref>
        </x14:conditionalFormatting>
        <x14:conditionalFormatting xmlns:xm="http://schemas.microsoft.com/office/excel/2006/main">
          <x14:cfRule type="cellIs" priority="37" operator="equal" id="{DDBD0416-1FCD-4403-B47C-883B5EF4CBC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8" operator="equal" id="{C5BC0344-D5DF-4086-84C0-3991F13C4BB0}">
            <xm:f>Datos!$B$19</xm:f>
            <x14:dxf/>
          </x14:cfRule>
          <xm:sqref>Y417:Y421</xm:sqref>
        </x14:conditionalFormatting>
        <x14:conditionalFormatting xmlns:xm="http://schemas.microsoft.com/office/excel/2006/main">
          <x14:cfRule type="cellIs" priority="35" operator="equal" id="{7BFC574E-603C-4B99-B151-E693D9A79C5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6" operator="equal" id="{D66C3BDE-3467-4E94-B3ED-7ED08ABC4E94}">
            <xm:f>Datos!$B$19</xm:f>
            <x14:dxf/>
          </x14:cfRule>
          <xm:sqref>Y422:Y426</xm:sqref>
        </x14:conditionalFormatting>
        <x14:conditionalFormatting xmlns:xm="http://schemas.microsoft.com/office/excel/2006/main">
          <x14:cfRule type="cellIs" priority="33" operator="equal" id="{75C6CC42-520A-478B-A4B3-25C8899E1911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4" operator="equal" id="{9BFB858C-5B4E-44DD-985E-C5C532F04DF4}">
            <xm:f>Datos!$B$19</xm:f>
            <x14:dxf/>
          </x14:cfRule>
          <xm:sqref>Y427:Y431</xm:sqref>
        </x14:conditionalFormatting>
        <x14:conditionalFormatting xmlns:xm="http://schemas.microsoft.com/office/excel/2006/main">
          <x14:cfRule type="cellIs" priority="31" operator="equal" id="{07F114AA-71C3-494F-ABBD-712935FDE36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2" operator="equal" id="{90A2BB0A-B628-4E13-9254-98358DDACC4F}">
            <xm:f>Datos!$B$19</xm:f>
            <x14:dxf/>
          </x14:cfRule>
          <xm:sqref>Y432:Y436</xm:sqref>
        </x14:conditionalFormatting>
        <x14:conditionalFormatting xmlns:xm="http://schemas.microsoft.com/office/excel/2006/main">
          <x14:cfRule type="cellIs" priority="29" operator="equal" id="{022A459E-C889-4362-A032-DA349051355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0" operator="equal" id="{F4EB5F48-FD54-4092-8940-1ECA5DC06499}">
            <xm:f>Datos!$B$19</xm:f>
            <x14:dxf/>
          </x14:cfRule>
          <xm:sqref>Y437:Y441</xm:sqref>
        </x14:conditionalFormatting>
        <x14:conditionalFormatting xmlns:xm="http://schemas.microsoft.com/office/excel/2006/main">
          <x14:cfRule type="cellIs" priority="27" operator="equal" id="{A9E60F7E-6F9E-4640-8302-9CE366AA84B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8" operator="equal" id="{4F1EDE37-05C3-4BF7-92B3-05051B3132E7}">
            <xm:f>Datos!$B$19</xm:f>
            <x14:dxf/>
          </x14:cfRule>
          <xm:sqref>Y442:Y446</xm:sqref>
        </x14:conditionalFormatting>
        <x14:conditionalFormatting xmlns:xm="http://schemas.microsoft.com/office/excel/2006/main">
          <x14:cfRule type="cellIs" priority="25" operator="equal" id="{5A542A59-3322-477B-B59E-0DCF7B40EA76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6" operator="equal" id="{A9072C56-5BFD-46A0-8916-417BF34849A2}">
            <xm:f>Datos!$B$19</xm:f>
            <x14:dxf/>
          </x14:cfRule>
          <xm:sqref>Y447:Y451</xm:sqref>
        </x14:conditionalFormatting>
        <x14:conditionalFormatting xmlns:xm="http://schemas.microsoft.com/office/excel/2006/main">
          <x14:cfRule type="cellIs" priority="23" operator="equal" id="{E114252A-17BB-4B57-A0FC-C0F9BF136A75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4" operator="equal" id="{459C71C2-E5AF-42BE-A587-9AC85D3217F2}">
            <xm:f>Datos!$B$19</xm:f>
            <x14:dxf/>
          </x14:cfRule>
          <xm:sqref>Y452:Y456</xm:sqref>
        </x14:conditionalFormatting>
        <x14:conditionalFormatting xmlns:xm="http://schemas.microsoft.com/office/excel/2006/main">
          <x14:cfRule type="cellIs" priority="21" operator="equal" id="{3E72366C-ED69-4153-B1FB-56F6A31DC9CD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2" operator="equal" id="{C6AEA5A6-431E-4ABB-B536-162924FAEAE0}">
            <xm:f>Datos!$B$19</xm:f>
            <x14:dxf/>
          </x14:cfRule>
          <xm:sqref>Y457:Y461</xm:sqref>
        </x14:conditionalFormatting>
        <x14:conditionalFormatting xmlns:xm="http://schemas.microsoft.com/office/excel/2006/main">
          <x14:cfRule type="cellIs" priority="19" operator="equal" id="{2F9F2A2E-F2CA-405D-B918-327E9BCCE81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0" operator="equal" id="{F8CB7760-476E-4C66-9F7D-D1B17A6E22DD}">
            <xm:f>Datos!$B$19</xm:f>
            <x14:dxf/>
          </x14:cfRule>
          <xm:sqref>Y462:Y466</xm:sqref>
        </x14:conditionalFormatting>
        <x14:conditionalFormatting xmlns:xm="http://schemas.microsoft.com/office/excel/2006/main">
          <x14:cfRule type="cellIs" priority="17" operator="equal" id="{A0509088-4592-469A-895E-BC3117F6828F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8" operator="equal" id="{FF2282F9-F26A-4717-93F5-671B9BC7FFA1}">
            <xm:f>Datos!$B$19</xm:f>
            <x14:dxf/>
          </x14:cfRule>
          <xm:sqref>Y467:Y471</xm:sqref>
        </x14:conditionalFormatting>
        <x14:conditionalFormatting xmlns:xm="http://schemas.microsoft.com/office/excel/2006/main">
          <x14:cfRule type="cellIs" priority="15" operator="equal" id="{7C662B04-8AB1-45A5-AB64-7696D28260B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6" operator="equal" id="{9A712E75-1923-4691-A83E-83A0C1A24513}">
            <xm:f>Datos!$B$19</xm:f>
            <x14:dxf/>
          </x14:cfRule>
          <xm:sqref>Y472:Y476</xm:sqref>
        </x14:conditionalFormatting>
        <x14:conditionalFormatting xmlns:xm="http://schemas.microsoft.com/office/excel/2006/main">
          <x14:cfRule type="cellIs" priority="13" operator="equal" id="{E8291076-7056-4F1D-B2DC-4304F16DAE7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4" operator="equal" id="{F54214F6-1D74-4DD9-A551-52B0BF24728A}">
            <xm:f>Datos!$B$19</xm:f>
            <x14:dxf/>
          </x14:cfRule>
          <xm:sqref>Y477:Y481</xm:sqref>
        </x14:conditionalFormatting>
        <x14:conditionalFormatting xmlns:xm="http://schemas.microsoft.com/office/excel/2006/main">
          <x14:cfRule type="cellIs" priority="11" operator="equal" id="{DAB4CA0F-7385-48B5-BA76-CD4B6DB9984C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2" operator="equal" id="{220455FF-6AEB-46AB-9A29-F43FC94D1D8A}">
            <xm:f>Datos!$B$19</xm:f>
            <x14:dxf/>
          </x14:cfRule>
          <xm:sqref>Y482:Y486</xm:sqref>
        </x14:conditionalFormatting>
        <x14:conditionalFormatting xmlns:xm="http://schemas.microsoft.com/office/excel/2006/main">
          <x14:cfRule type="cellIs" priority="9" operator="equal" id="{10910271-F225-4DFB-A523-6F7182ACA1B2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10" operator="equal" id="{8FDFC209-E3AF-47A5-ADEA-91C7FA1BFB4D}">
            <xm:f>Datos!$B$19</xm:f>
            <x14:dxf/>
          </x14:cfRule>
          <xm:sqref>Y487:Y491</xm:sqref>
        </x14:conditionalFormatting>
        <x14:conditionalFormatting xmlns:xm="http://schemas.microsoft.com/office/excel/2006/main">
          <x14:cfRule type="cellIs" priority="7" operator="equal" id="{8EF1B2C4-8E2C-4F1E-8654-32E43810265B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8" operator="equal" id="{83559A47-7126-4C0A-A989-C4326246556D}">
            <xm:f>Datos!$B$19</xm:f>
            <x14:dxf/>
          </x14:cfRule>
          <xm:sqref>Y492:Y496</xm:sqref>
        </x14:conditionalFormatting>
        <x14:conditionalFormatting xmlns:xm="http://schemas.microsoft.com/office/excel/2006/main">
          <x14:cfRule type="cellIs" priority="5" operator="equal" id="{EFBDD2FE-33FE-4FAA-A622-743E7539DB4E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6" operator="equal" id="{D15ED48F-015D-4539-8DB1-2AA9704EA563}">
            <xm:f>Datos!$B$19</xm:f>
            <x14:dxf/>
          </x14:cfRule>
          <xm:sqref>Y497:Y501</xm:sqref>
        </x14:conditionalFormatting>
        <x14:conditionalFormatting xmlns:xm="http://schemas.microsoft.com/office/excel/2006/main">
          <x14:cfRule type="cellIs" priority="3" operator="equal" id="{3D2A7E07-4990-4FB0-A9F1-3442F16006C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4" operator="equal" id="{34271216-49B4-4930-B7BF-9CA44FAF676C}">
            <xm:f>Datos!$B$19</xm:f>
            <x14:dxf/>
          </x14:cfRule>
          <xm:sqref>Y502:Y506</xm:sqref>
        </x14:conditionalFormatting>
        <x14:conditionalFormatting xmlns:xm="http://schemas.microsoft.com/office/excel/2006/main">
          <x14:cfRule type="cellIs" priority="1" operator="equal" id="{C5DCE9A5-05DA-4DA7-B3B1-03DDBD8DDDF8}">
            <xm:f>Datos!$B$20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2" operator="equal" id="{06232BCC-7356-48D3-95BE-2546CE6A0E61}">
            <xm:f>Datos!$B$19</xm:f>
            <x14:dxf/>
          </x14:cfRule>
          <xm:sqref>Y507:Y511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Datos!$E$2:$E$4</xm:f>
          </x14:formula1>
          <xm:sqref>I12:I511</xm:sqref>
        </x14:dataValidation>
        <x14:dataValidation type="list" allowBlank="1" showInputMessage="1" showErrorMessage="1">
          <x14:formula1>
            <xm:f>Datos!$H$2:$H$3</xm:f>
          </x14:formula1>
          <xm:sqref>W12:W511</xm:sqref>
        </x14:dataValidation>
        <x14:dataValidation type="list" allowBlank="1" showInputMessage="1" showErrorMessage="1">
          <x14:formula1>
            <xm:f>Datos!$B$2:$B$4</xm:f>
          </x14:formula1>
          <xm:sqref>D12:D511</xm:sqref>
        </x14:dataValidation>
        <x14:dataValidation type="list" allowBlank="1" showInputMessage="1" showErrorMessage="1">
          <x14:formula1>
            <xm:f>Datos!$B$15:$B$17</xm:f>
          </x14:formula1>
          <xm:sqref>G12:G511</xm:sqref>
        </x14:dataValidation>
        <x14:dataValidation type="list" allowBlank="1" showInputMessage="1" showErrorMessage="1">
          <x14:formula1>
            <xm:f>Datos!$B$19:$B$20</xm:f>
          </x14:formula1>
          <xm:sqref>Q12:Q511</xm:sqref>
        </x14:dataValidation>
        <x14:dataValidation type="list" allowBlank="1" showInputMessage="1" showErrorMessage="1">
          <x14:formula1>
            <xm:f>Datos!$L$8:$L$33</xm:f>
          </x14:formula1>
          <xm:sqref>N12:N511</xm:sqref>
        </x14:dataValidation>
        <x14:dataValidation type="list" allowBlank="1" showInputMessage="1" showErrorMessage="1">
          <x14:formula1>
            <xm:f>Datos!$B$23:$B$24</xm:f>
          </x14:formula1>
          <xm:sqref>H12:H511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workbookViewId="0">
      <selection activeCell="K37" sqref="K37"/>
    </sheetView>
  </sheetViews>
  <sheetFormatPr baseColWidth="10" defaultRowHeight="15" x14ac:dyDescent="0.25"/>
  <cols>
    <col min="1" max="1" width="15.7109375" style="34" customWidth="1"/>
    <col min="2" max="3" width="11.42578125" style="34"/>
    <col min="4" max="4" width="13.85546875" style="34" customWidth="1"/>
    <col min="5" max="5" width="18.140625" style="34" bestFit="1" customWidth="1"/>
    <col min="6" max="6" width="11.42578125" style="34"/>
    <col min="7" max="7" width="17.28515625" style="34" customWidth="1"/>
    <col min="8" max="9" width="11.42578125" style="34"/>
    <col min="10" max="10" width="51.140625" style="34" bestFit="1" customWidth="1"/>
    <col min="11" max="11" width="50.140625" style="34" bestFit="1" customWidth="1"/>
    <col min="12" max="12" width="104.5703125" style="34" bestFit="1" customWidth="1"/>
    <col min="13" max="16384" width="11.42578125" style="34"/>
  </cols>
  <sheetData>
    <row r="2" spans="1:12" x14ac:dyDescent="0.25">
      <c r="A2" s="102" t="s">
        <v>5</v>
      </c>
      <c r="B2" s="33" t="s">
        <v>23</v>
      </c>
      <c r="D2" s="103" t="s">
        <v>7</v>
      </c>
      <c r="E2" s="33" t="s">
        <v>22</v>
      </c>
      <c r="G2" s="104" t="s">
        <v>16</v>
      </c>
      <c r="H2" s="33" t="s">
        <v>28</v>
      </c>
    </row>
    <row r="3" spans="1:12" x14ac:dyDescent="0.25">
      <c r="A3" s="102"/>
      <c r="B3" s="33" t="s">
        <v>21</v>
      </c>
      <c r="D3" s="103"/>
      <c r="E3" s="33" t="s">
        <v>26</v>
      </c>
      <c r="G3" s="104"/>
      <c r="H3" s="33" t="s">
        <v>24</v>
      </c>
    </row>
    <row r="4" spans="1:12" x14ac:dyDescent="0.25">
      <c r="A4" s="102"/>
      <c r="B4" s="33" t="s">
        <v>25</v>
      </c>
      <c r="D4" s="103"/>
      <c r="E4" s="33" t="s">
        <v>27</v>
      </c>
    </row>
    <row r="6" spans="1:12" x14ac:dyDescent="0.25">
      <c r="A6" s="103" t="s">
        <v>37</v>
      </c>
      <c r="B6" s="33" t="s">
        <v>29</v>
      </c>
    </row>
    <row r="7" spans="1:12" x14ac:dyDescent="0.25">
      <c r="A7" s="103"/>
      <c r="B7" s="33" t="s">
        <v>30</v>
      </c>
      <c r="J7" s="34" t="s">
        <v>58</v>
      </c>
      <c r="K7" s="34" t="s">
        <v>59</v>
      </c>
      <c r="L7" s="34" t="s">
        <v>62</v>
      </c>
    </row>
    <row r="8" spans="1:12" x14ac:dyDescent="0.25">
      <c r="A8" s="103"/>
      <c r="B8" s="33" t="s">
        <v>31</v>
      </c>
      <c r="J8" s="34" t="s">
        <v>60</v>
      </c>
      <c r="K8" s="34" t="s">
        <v>61</v>
      </c>
      <c r="L8" s="34" t="str">
        <f>CONCATENATE(J8,"   -    ",K8)</f>
        <v>01 Educación   -    1 Educación</v>
      </c>
    </row>
    <row r="9" spans="1:12" x14ac:dyDescent="0.25">
      <c r="A9" s="103"/>
      <c r="B9" s="33" t="s">
        <v>32</v>
      </c>
      <c r="J9" s="34" t="s">
        <v>64</v>
      </c>
      <c r="K9" s="34" t="s">
        <v>65</v>
      </c>
      <c r="L9" s="34" t="str">
        <f t="shared" ref="L9:L33" si="0">CONCATENATE(J9,"   -    ",K9)</f>
        <v>02 Artes y Humanidades   -    1 Artes</v>
      </c>
    </row>
    <row r="10" spans="1:12" x14ac:dyDescent="0.25">
      <c r="A10" s="103"/>
      <c r="B10" s="33" t="s">
        <v>33</v>
      </c>
      <c r="J10" s="34" t="s">
        <v>64</v>
      </c>
      <c r="K10" s="34" t="s">
        <v>66</v>
      </c>
      <c r="L10" s="34" t="str">
        <f t="shared" si="0"/>
        <v>02 Artes y Humanidades   -    2 Humanidades</v>
      </c>
    </row>
    <row r="11" spans="1:12" x14ac:dyDescent="0.25">
      <c r="A11" s="103"/>
      <c r="B11" s="33" t="s">
        <v>34</v>
      </c>
      <c r="J11" s="34" t="s">
        <v>64</v>
      </c>
      <c r="K11" s="34" t="s">
        <v>67</v>
      </c>
      <c r="L11" s="34" t="str">
        <f t="shared" si="0"/>
        <v>02 Artes y Humanidades   -    3 Idiomas</v>
      </c>
    </row>
    <row r="12" spans="1:12" x14ac:dyDescent="0.25">
      <c r="A12" s="103"/>
      <c r="B12" s="33" t="s">
        <v>35</v>
      </c>
      <c r="J12" s="34" t="s">
        <v>68</v>
      </c>
      <c r="K12" s="34" t="s">
        <v>69</v>
      </c>
      <c r="L12" s="34" t="str">
        <f t="shared" si="0"/>
        <v>03 Ciencias sociales, periodismo, información y derecho   -    1 Ciencias sociales y del comportamiento</v>
      </c>
    </row>
    <row r="13" spans="1:12" x14ac:dyDescent="0.25">
      <c r="A13" s="103"/>
      <c r="B13" s="33" t="s">
        <v>36</v>
      </c>
      <c r="J13" s="34" t="s">
        <v>68</v>
      </c>
      <c r="K13" s="34" t="s">
        <v>70</v>
      </c>
      <c r="L13" s="34" t="str">
        <f t="shared" si="0"/>
        <v>03 Ciencias sociales, periodismo, información y derecho   -    2 Periodismo e información</v>
      </c>
    </row>
    <row r="14" spans="1:12" x14ac:dyDescent="0.25">
      <c r="J14" s="34" t="s">
        <v>68</v>
      </c>
      <c r="K14" s="34" t="s">
        <v>71</v>
      </c>
      <c r="L14" s="34" t="str">
        <f t="shared" si="0"/>
        <v>03 Ciencias sociales, periodismo, información y derecho   -    3 Derecho</v>
      </c>
    </row>
    <row r="15" spans="1:12" x14ac:dyDescent="0.25">
      <c r="A15" s="105" t="s">
        <v>41</v>
      </c>
      <c r="B15" s="34" t="s">
        <v>42</v>
      </c>
      <c r="J15" s="34" t="s">
        <v>72</v>
      </c>
      <c r="K15" s="34" t="s">
        <v>73</v>
      </c>
      <c r="L15" s="34" t="str">
        <f t="shared" si="0"/>
        <v>04 Administración   -    1 Educación comercial y administración</v>
      </c>
    </row>
    <row r="16" spans="1:12" x14ac:dyDescent="0.25">
      <c r="A16" s="105"/>
      <c r="B16" s="34" t="s">
        <v>43</v>
      </c>
      <c r="J16" s="34" t="s">
        <v>74</v>
      </c>
      <c r="K16" s="34" t="s">
        <v>75</v>
      </c>
      <c r="L16" s="34" t="str">
        <f t="shared" si="0"/>
        <v>05 Ciencias naturales, matemáticas y estadística   -    1 Ciencias biológicas y afines</v>
      </c>
    </row>
    <row r="17" spans="1:12" x14ac:dyDescent="0.25">
      <c r="A17" s="105"/>
      <c r="B17" s="34" t="s">
        <v>44</v>
      </c>
      <c r="J17" s="34" t="s">
        <v>74</v>
      </c>
      <c r="K17" s="34" t="s">
        <v>76</v>
      </c>
      <c r="L17" s="34" t="str">
        <f t="shared" si="0"/>
        <v>05 Ciencias naturales, matemáticas y estadística   -    2 Medio ambiente</v>
      </c>
    </row>
    <row r="18" spans="1:12" x14ac:dyDescent="0.25">
      <c r="J18" s="34" t="s">
        <v>74</v>
      </c>
      <c r="K18" s="34" t="s">
        <v>77</v>
      </c>
      <c r="L18" s="34" t="str">
        <f t="shared" si="0"/>
        <v>05 Ciencias naturales, matemáticas y estadística   -    3 Ciencias físicas</v>
      </c>
    </row>
    <row r="19" spans="1:12" x14ac:dyDescent="0.25">
      <c r="A19" s="101" t="s">
        <v>48</v>
      </c>
      <c r="B19" s="34" t="s">
        <v>46</v>
      </c>
      <c r="J19" s="34" t="s">
        <v>74</v>
      </c>
      <c r="K19" s="34" t="s">
        <v>78</v>
      </c>
      <c r="L19" s="34" t="str">
        <f t="shared" si="0"/>
        <v>05 Ciencias naturales, matemáticas y estadística   -    4 Matemáticas y estadística</v>
      </c>
    </row>
    <row r="20" spans="1:12" x14ac:dyDescent="0.25">
      <c r="A20" s="101"/>
      <c r="B20" s="34" t="s">
        <v>47</v>
      </c>
      <c r="J20" s="34" t="s">
        <v>79</v>
      </c>
      <c r="K20" s="34" t="s">
        <v>80</v>
      </c>
      <c r="L20" s="34" t="str">
        <f t="shared" si="0"/>
        <v>06 Tecnologías de la información y la comunicación (TIC)   -    1 Tecnologías de la información y la comunicación (TIC)</v>
      </c>
    </row>
    <row r="21" spans="1:12" x14ac:dyDescent="0.25">
      <c r="J21" s="34" t="s">
        <v>81</v>
      </c>
      <c r="K21" s="34" t="s">
        <v>82</v>
      </c>
      <c r="L21" s="34" t="str">
        <f t="shared" si="0"/>
        <v>07 Ingeniería, industria y construcción   -    1 Ingeniería y profesiones afines</v>
      </c>
    </row>
    <row r="22" spans="1:12" x14ac:dyDescent="0.25">
      <c r="A22" s="34" t="s">
        <v>50</v>
      </c>
      <c r="B22" s="34" t="s">
        <v>51</v>
      </c>
      <c r="J22" s="34" t="s">
        <v>81</v>
      </c>
      <c r="K22" s="34" t="s">
        <v>83</v>
      </c>
      <c r="L22" s="34" t="str">
        <f t="shared" si="0"/>
        <v>07 Ingeniería, industria y construcción   -    2 Industria y producción</v>
      </c>
    </row>
    <row r="23" spans="1:12" x14ac:dyDescent="0.25">
      <c r="B23" s="34" t="s">
        <v>52</v>
      </c>
      <c r="J23" s="34" t="s">
        <v>84</v>
      </c>
      <c r="K23" s="34" t="s">
        <v>85</v>
      </c>
      <c r="L23" s="34" t="str">
        <f t="shared" si="0"/>
        <v>08 Ingeniería, industria y construcción   -    3 Arquitectura y construcción</v>
      </c>
    </row>
    <row r="24" spans="1:12" x14ac:dyDescent="0.25">
      <c r="B24" s="34" t="s">
        <v>208</v>
      </c>
      <c r="J24" s="34" t="s">
        <v>86</v>
      </c>
      <c r="K24" s="34" t="s">
        <v>87</v>
      </c>
      <c r="L24" s="34" t="str">
        <f t="shared" si="0"/>
        <v>08 Agricultura, silvicultura, pesca y veterinaria   -    1 Agricultura</v>
      </c>
    </row>
    <row r="25" spans="1:12" x14ac:dyDescent="0.25">
      <c r="J25" s="34" t="s">
        <v>86</v>
      </c>
      <c r="K25" s="34" t="s">
        <v>88</v>
      </c>
      <c r="L25" s="34" t="str">
        <f t="shared" si="0"/>
        <v>08 Agricultura, silvicultura, pesca y veterinaria   -    2 Silvicultura</v>
      </c>
    </row>
    <row r="26" spans="1:12" x14ac:dyDescent="0.25">
      <c r="A26" s="34" t="s">
        <v>99</v>
      </c>
      <c r="B26" s="35">
        <v>0</v>
      </c>
      <c r="C26" s="35">
        <v>0.79</v>
      </c>
      <c r="D26" s="34" t="s">
        <v>200</v>
      </c>
      <c r="J26" s="34" t="s">
        <v>86</v>
      </c>
      <c r="K26" s="34" t="s">
        <v>89</v>
      </c>
      <c r="L26" s="34" t="str">
        <f t="shared" si="0"/>
        <v>08 Agricultura, silvicultura, pesca y veterinaria   -    3 Pesca</v>
      </c>
    </row>
    <row r="27" spans="1:12" x14ac:dyDescent="0.25">
      <c r="B27" s="35">
        <v>0.8</v>
      </c>
      <c r="C27" s="35">
        <v>0.99</v>
      </c>
      <c r="D27" s="34" t="s">
        <v>201</v>
      </c>
      <c r="J27" s="34" t="s">
        <v>86</v>
      </c>
      <c r="K27" s="34" t="s">
        <v>90</v>
      </c>
      <c r="L27" s="34" t="str">
        <f t="shared" si="0"/>
        <v>08 Agricultura, silvicultura, pesca y veterinaria   -    4 Veterinaria</v>
      </c>
    </row>
    <row r="28" spans="1:12" x14ac:dyDescent="0.25">
      <c r="B28" s="35">
        <v>1</v>
      </c>
      <c r="C28" s="35">
        <v>10</v>
      </c>
      <c r="D28" s="34" t="s">
        <v>202</v>
      </c>
      <c r="J28" s="34" t="s">
        <v>91</v>
      </c>
      <c r="K28" s="34" t="s">
        <v>92</v>
      </c>
      <c r="L28" s="34" t="str">
        <f t="shared" si="0"/>
        <v>09 Salud y bienestar   -    1 Salud</v>
      </c>
    </row>
    <row r="29" spans="1:12" x14ac:dyDescent="0.25">
      <c r="J29" s="34" t="s">
        <v>91</v>
      </c>
      <c r="K29" s="34" t="s">
        <v>93</v>
      </c>
      <c r="L29" s="34" t="str">
        <f t="shared" si="0"/>
        <v>09 Salud y bienestar   -    2 Bienestar</v>
      </c>
    </row>
    <row r="30" spans="1:12" x14ac:dyDescent="0.25">
      <c r="J30" s="34" t="s">
        <v>94</v>
      </c>
      <c r="K30" s="34" t="s">
        <v>95</v>
      </c>
      <c r="L30" s="34" t="str">
        <f t="shared" si="0"/>
        <v>10 Servicios   -    1 Servicios personales</v>
      </c>
    </row>
    <row r="31" spans="1:12" x14ac:dyDescent="0.25">
      <c r="J31" s="34" t="s">
        <v>94</v>
      </c>
      <c r="K31" s="34" t="s">
        <v>96</v>
      </c>
      <c r="L31" s="34" t="str">
        <f t="shared" si="0"/>
        <v>10 Servicios   -    2 Servicios de protección</v>
      </c>
    </row>
    <row r="32" spans="1:12" x14ac:dyDescent="0.25">
      <c r="J32" s="34" t="s">
        <v>94</v>
      </c>
      <c r="K32" s="34" t="s">
        <v>97</v>
      </c>
      <c r="L32" s="34" t="str">
        <f t="shared" si="0"/>
        <v>10 Servicios   -    3 Servicios de seguridad</v>
      </c>
    </row>
    <row r="33" spans="10:12" x14ac:dyDescent="0.25">
      <c r="J33" s="34" t="s">
        <v>94</v>
      </c>
      <c r="K33" s="34" t="s">
        <v>98</v>
      </c>
      <c r="L33" s="34" t="str">
        <f t="shared" si="0"/>
        <v>10 Servicios   -    4 Servicio de transporte</v>
      </c>
    </row>
  </sheetData>
  <sheetProtection password="D516" sheet="1" objects="1" scenarios="1"/>
  <mergeCells count="6">
    <mergeCell ref="A19:A20"/>
    <mergeCell ref="A2:A4"/>
    <mergeCell ref="D2:D4"/>
    <mergeCell ref="G2:G3"/>
    <mergeCell ref="A6:A13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 ACADÉMICA CARRERA</vt:lpstr>
      <vt:lpstr>CARGA CONSOLIDADA TITULARES</vt:lpstr>
      <vt:lpstr>CARGA CONSOLIDADA NO TITULARES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2021-09-06T19:40:23Z</cp:lastPrinted>
  <dcterms:created xsi:type="dcterms:W3CDTF">2020-10-14T03:36:20Z</dcterms:created>
  <dcterms:modified xsi:type="dcterms:W3CDTF">2021-09-07T17:40:51Z</dcterms:modified>
</cp:coreProperties>
</file>